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embeddings/oleObject1.bin" ContentType="application/vnd.openxmlformats-officedocument.oleObject"/>
  <Override PartName="/xl/drawings/drawing23.xml" ContentType="application/vnd.openxmlformats-officedocument.drawing+xml"/>
  <Override PartName="/xl/drawings/drawing24.xml" ContentType="application/vnd.openxmlformats-officedocument.drawing+xml"/>
  <Override PartName="/xl/embeddings/oleObject2.bin" ContentType="application/vnd.openxmlformats-officedocument.oleObject"/>
  <Override PartName="/xl/drawings/drawing25.xml" ContentType="application/vnd.openxmlformats-officedocument.drawing+xml"/>
  <Override PartName="/xl/drawings/drawing26.xml" ContentType="application/vnd.openxmlformats-officedocument.drawing+xml"/>
  <Override PartName="/xl/embeddings/oleObject3.bin" ContentType="application/vnd.openxmlformats-officedocument.oleObject"/>
  <Override PartName="/xl/drawings/drawing27.xml" ContentType="application/vnd.openxmlformats-officedocument.drawing+xml"/>
  <Override PartName="/xl/drawings/drawing28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008 Salarios de tramitacion\"/>
    </mc:Choice>
  </mc:AlternateContent>
  <xr:revisionPtr revIDLastSave="0" documentId="13_ncr:1_{A7A64F4A-2DC5-4C01-B899-7F793FBB2608}" xr6:coauthVersionLast="47" xr6:coauthVersionMax="47" xr10:uidLastSave="{00000000-0000-0000-0000-000000000000}"/>
  <bookViews>
    <workbookView xWindow="28680" yWindow="960" windowWidth="24240" windowHeight="13140" xr2:uid="{00000000-000D-0000-FFFF-FFFF00000000}"/>
  </bookViews>
  <sheets>
    <sheet name="Inicio" sheetId="16" r:id="rId1"/>
    <sheet name="Fuente" sheetId="15" r:id="rId2"/>
    <sheet name="Serie CCAA" sheetId="19" state="hidden" r:id="rId3"/>
    <sheet name="2019 CCAA " sheetId="21" state="hidden" r:id="rId4"/>
    <sheet name="2018 CCAA" sheetId="10" state="hidden" r:id="rId5"/>
    <sheet name="2017 CCAA" sheetId="7" state="hidden" r:id="rId6"/>
    <sheet name="2016 CCAA" sheetId="14" state="hidden" r:id="rId7"/>
    <sheet name="2015 CCAA" sheetId="13" state="hidden" r:id="rId8"/>
    <sheet name="2014 CCAA" sheetId="12" state="hidden" r:id="rId9"/>
    <sheet name="2013 CCAA" sheetId="11" state="hidden" r:id="rId10"/>
    <sheet name="Serie provincias" sheetId="20" state="hidden" r:id="rId11"/>
    <sheet name="2024" sheetId="35" r:id="rId12"/>
    <sheet name="2023" sheetId="34" r:id="rId13"/>
    <sheet name="2022" sheetId="30" r:id="rId14"/>
    <sheet name="2021" sheetId="29" r:id="rId15"/>
    <sheet name="2020" sheetId="28" r:id="rId16"/>
    <sheet name="2019" sheetId="22" r:id="rId17"/>
    <sheet name="2018 " sheetId="18" r:id="rId18"/>
    <sheet name="2017 " sheetId="23" r:id="rId19"/>
    <sheet name="2017 provincias y tipo expte" sheetId="5" state="hidden" r:id="rId20"/>
    <sheet name="2016 " sheetId="24" r:id="rId21"/>
    <sheet name="2016 provincias y tipo expte" sheetId="4" state="hidden" r:id="rId22"/>
    <sheet name="2015 " sheetId="25" r:id="rId23"/>
    <sheet name="2015 provincias y tipo expte" sheetId="3" state="hidden" r:id="rId24"/>
    <sheet name="2014 " sheetId="26" r:id="rId25"/>
    <sheet name="2014 provincias y tipo expte" sheetId="2" state="hidden" r:id="rId26"/>
    <sheet name="2013 " sheetId="27" r:id="rId27"/>
    <sheet name="2013 provincias y tipo expte" sheetId="1" state="hidden" r:id="rId28"/>
  </sheets>
  <definedNames>
    <definedName name="_xlnm._FilterDatabase" localSheetId="27" hidden="1">'2013 provincias y tipo expte'!$A$24:$H$98</definedName>
    <definedName name="_xlnm._FilterDatabase" localSheetId="25" hidden="1">'2014 provincias y tipo expte'!$A$23:$H$104</definedName>
    <definedName name="_xlnm._FilterDatabase" localSheetId="23" hidden="1">'2015 provincias y tipo expte'!$A$25:$I$109</definedName>
    <definedName name="_xlnm._FilterDatabase" localSheetId="21" hidden="1">'2016 provincias y tipo expte'!$A$28:$H$108</definedName>
    <definedName name="_xlnm._FilterDatabase" localSheetId="19" hidden="1">'2017 provincias y tipo expte'!$B$9:$G$135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2" l="1"/>
  <c r="F65" i="22"/>
  <c r="G65" i="22"/>
  <c r="H65" i="22"/>
  <c r="I65" i="22"/>
  <c r="J65" i="22"/>
  <c r="M65" i="22"/>
  <c r="N65" i="22"/>
  <c r="F65" i="24" l="1"/>
  <c r="E65" i="24"/>
  <c r="E65" i="28" l="1"/>
  <c r="F65" i="28"/>
  <c r="G65" i="28"/>
  <c r="H65" i="28"/>
  <c r="I65" i="28"/>
  <c r="J65" i="28"/>
  <c r="K65" i="28"/>
  <c r="L65" i="28"/>
  <c r="M65" i="28"/>
  <c r="N65" i="28"/>
  <c r="N65" i="29"/>
  <c r="M65" i="29"/>
  <c r="L65" i="29"/>
  <c r="K65" i="29"/>
  <c r="J65" i="29"/>
  <c r="I65" i="29"/>
  <c r="H65" i="29"/>
  <c r="G65" i="29"/>
  <c r="F65" i="29"/>
  <c r="E65" i="29"/>
  <c r="P64" i="29"/>
  <c r="O64" i="29"/>
  <c r="P63" i="29"/>
  <c r="O63" i="29"/>
  <c r="P62" i="29"/>
  <c r="O62" i="29"/>
  <c r="P59" i="29"/>
  <c r="O59" i="29"/>
  <c r="P58" i="29"/>
  <c r="O58" i="29"/>
  <c r="P56" i="29"/>
  <c r="O56" i="29"/>
  <c r="P54" i="29"/>
  <c r="O54" i="29"/>
  <c r="P52" i="29"/>
  <c r="O52" i="29"/>
  <c r="P48" i="29"/>
  <c r="O48" i="29"/>
  <c r="P44" i="29"/>
  <c r="O44" i="29"/>
  <c r="P43" i="29"/>
  <c r="O43" i="29"/>
  <c r="P42" i="29"/>
  <c r="O42" i="29"/>
  <c r="P41" i="29"/>
  <c r="O41" i="29"/>
  <c r="P40" i="29"/>
  <c r="O40" i="29"/>
  <c r="P38" i="29"/>
  <c r="O38" i="29"/>
  <c r="P36" i="29"/>
  <c r="O36" i="29"/>
  <c r="P34" i="29"/>
  <c r="O34" i="29"/>
  <c r="P33" i="29"/>
  <c r="O33" i="29"/>
  <c r="P31" i="29"/>
  <c r="O31" i="29"/>
  <c r="P30" i="29"/>
  <c r="O30" i="29"/>
  <c r="P27" i="29"/>
  <c r="O27" i="29"/>
  <c r="P25" i="29"/>
  <c r="O25" i="29"/>
  <c r="P23" i="29"/>
  <c r="O23" i="29"/>
  <c r="P22" i="29"/>
  <c r="O22" i="29"/>
  <c r="P21" i="29"/>
  <c r="O21" i="29"/>
  <c r="P20" i="29"/>
  <c r="O20" i="29"/>
  <c r="P19" i="29"/>
  <c r="O19" i="29"/>
  <c r="P17" i="29"/>
  <c r="O17" i="29"/>
  <c r="P15" i="29"/>
  <c r="O15" i="29"/>
  <c r="P14" i="29"/>
  <c r="O14" i="29"/>
  <c r="P13" i="29"/>
  <c r="O13" i="29"/>
  <c r="N65" i="30"/>
  <c r="M65" i="30"/>
  <c r="L65" i="30"/>
  <c r="K65" i="30"/>
  <c r="J65" i="30"/>
  <c r="I65" i="30"/>
  <c r="H65" i="30"/>
  <c r="G65" i="30"/>
  <c r="F65" i="30"/>
  <c r="E65" i="30"/>
  <c r="D65" i="30"/>
  <c r="C65" i="30"/>
  <c r="P62" i="30"/>
  <c r="O62" i="30"/>
  <c r="P59" i="30"/>
  <c r="O59" i="30"/>
  <c r="P58" i="30"/>
  <c r="O58" i="30"/>
  <c r="P56" i="30"/>
  <c r="O56" i="30"/>
  <c r="P54" i="30"/>
  <c r="O54" i="30"/>
  <c r="P53" i="30"/>
  <c r="O53" i="30"/>
  <c r="P52" i="30"/>
  <c r="O52" i="30"/>
  <c r="P50" i="30"/>
  <c r="O50" i="30"/>
  <c r="P48" i="30"/>
  <c r="O48" i="30"/>
  <c r="P47" i="30"/>
  <c r="O47" i="30"/>
  <c r="P45" i="30"/>
  <c r="O45" i="30"/>
  <c r="P44" i="30"/>
  <c r="O44" i="30"/>
  <c r="P43" i="30"/>
  <c r="O43" i="30"/>
  <c r="P42" i="30"/>
  <c r="O42" i="30"/>
  <c r="P40" i="30"/>
  <c r="O40" i="30"/>
  <c r="P39" i="30"/>
  <c r="O39" i="30"/>
  <c r="P36" i="30"/>
  <c r="O36" i="30"/>
  <c r="P35" i="30"/>
  <c r="O35" i="30"/>
  <c r="P34" i="30"/>
  <c r="O34" i="30"/>
  <c r="P33" i="30"/>
  <c r="O33" i="30"/>
  <c r="P29" i="30"/>
  <c r="O29" i="30"/>
  <c r="P27" i="30"/>
  <c r="O27" i="30"/>
  <c r="P26" i="30"/>
  <c r="O26" i="30"/>
  <c r="P25" i="30"/>
  <c r="O25" i="30"/>
  <c r="P22" i="30"/>
  <c r="O22" i="30"/>
  <c r="P21" i="30"/>
  <c r="O21" i="30"/>
  <c r="P20" i="30"/>
  <c r="O20" i="30"/>
  <c r="P19" i="30"/>
  <c r="O19" i="30"/>
  <c r="P17" i="30"/>
  <c r="O17" i="30"/>
  <c r="P15" i="30"/>
  <c r="O15" i="30"/>
  <c r="P14" i="30"/>
  <c r="O14" i="30"/>
  <c r="P13" i="30"/>
  <c r="O13" i="30"/>
  <c r="P27" i="34"/>
  <c r="O27" i="34"/>
  <c r="C65" i="34"/>
  <c r="D65" i="34"/>
  <c r="E65" i="34"/>
  <c r="F65" i="34"/>
  <c r="G65" i="34"/>
  <c r="H65" i="34"/>
  <c r="K65" i="34"/>
  <c r="L65" i="34"/>
  <c r="N65" i="34"/>
  <c r="M65" i="34"/>
  <c r="P65" i="30" l="1"/>
  <c r="O65" i="30"/>
  <c r="O65" i="29"/>
  <c r="P65" i="29"/>
  <c r="P13" i="34"/>
  <c r="P14" i="34"/>
  <c r="P15" i="34"/>
  <c r="P19" i="34"/>
  <c r="P21" i="34"/>
  <c r="P23" i="34"/>
  <c r="P25" i="34"/>
  <c r="P26" i="34"/>
  <c r="P28" i="34"/>
  <c r="P31" i="34"/>
  <c r="P33" i="34"/>
  <c r="P34" i="34"/>
  <c r="P36" i="34"/>
  <c r="P20" i="34"/>
  <c r="P48" i="34"/>
  <c r="P39" i="34"/>
  <c r="P40" i="34"/>
  <c r="P42" i="34"/>
  <c r="P43" i="34"/>
  <c r="P45" i="34"/>
  <c r="P46" i="34"/>
  <c r="P49" i="34"/>
  <c r="P54" i="34"/>
  <c r="P52" i="34"/>
  <c r="P56" i="34"/>
  <c r="P59" i="34"/>
  <c r="P60" i="34"/>
  <c r="P22" i="34"/>
  <c r="P62" i="34"/>
  <c r="O13" i="34"/>
  <c r="O14" i="34"/>
  <c r="O15" i="34"/>
  <c r="O19" i="34"/>
  <c r="O21" i="34"/>
  <c r="O23" i="34"/>
  <c r="O25" i="34"/>
  <c r="O26" i="34"/>
  <c r="O28" i="34"/>
  <c r="O31" i="34"/>
  <c r="O33" i="34"/>
  <c r="O34" i="34"/>
  <c r="O36" i="34"/>
  <c r="O20" i="34"/>
  <c r="O48" i="34"/>
  <c r="O39" i="34"/>
  <c r="O40" i="34"/>
  <c r="O42" i="34"/>
  <c r="O43" i="34"/>
  <c r="O45" i="34"/>
  <c r="O46" i="34"/>
  <c r="O49" i="34"/>
  <c r="O54" i="34"/>
  <c r="O52" i="34"/>
  <c r="O56" i="34"/>
  <c r="O59" i="34"/>
  <c r="O60" i="34"/>
  <c r="O22" i="34"/>
  <c r="O62" i="34"/>
  <c r="O65" i="34" l="1"/>
  <c r="P65" i="34"/>
  <c r="O61" i="26" l="1"/>
  <c r="P61" i="26"/>
  <c r="O62" i="26"/>
  <c r="P62" i="26"/>
  <c r="D63" i="20" l="1"/>
  <c r="E63" i="20"/>
  <c r="F63" i="20"/>
  <c r="G63" i="20"/>
  <c r="H63" i="20"/>
  <c r="I63" i="20"/>
  <c r="J63" i="20"/>
  <c r="K63" i="20"/>
  <c r="L63" i="20"/>
  <c r="M63" i="20"/>
  <c r="N63" i="20"/>
  <c r="O63" i="20"/>
  <c r="P63" i="20"/>
  <c r="C63" i="20"/>
  <c r="K31" i="19" l="1"/>
  <c r="L31" i="19"/>
  <c r="M31" i="19"/>
  <c r="N31" i="19"/>
  <c r="O31" i="19"/>
  <c r="P31" i="19"/>
  <c r="J31" i="19"/>
  <c r="I31" i="19"/>
  <c r="I12" i="13"/>
  <c r="J12" i="13"/>
  <c r="I13" i="13"/>
  <c r="J13" i="13"/>
  <c r="I14" i="13"/>
  <c r="J14" i="13"/>
  <c r="I15" i="13"/>
  <c r="J15" i="13"/>
  <c r="I16" i="13"/>
  <c r="J16" i="13"/>
  <c r="I17" i="13"/>
  <c r="J17" i="13"/>
  <c r="I18" i="13"/>
  <c r="J18" i="13"/>
  <c r="I19" i="13"/>
  <c r="J19" i="13"/>
  <c r="I20" i="13"/>
  <c r="J20" i="13"/>
  <c r="I21" i="13"/>
  <c r="J21" i="13"/>
  <c r="I22" i="13"/>
  <c r="J22" i="13"/>
  <c r="I23" i="13"/>
  <c r="J23" i="13"/>
  <c r="I24" i="13"/>
  <c r="J24" i="13"/>
  <c r="I25" i="13"/>
  <c r="J25" i="13"/>
  <c r="I26" i="13"/>
  <c r="J26" i="13"/>
  <c r="I27" i="13"/>
  <c r="J27" i="13"/>
  <c r="I28" i="13"/>
  <c r="J28" i="13"/>
  <c r="I29" i="13"/>
  <c r="J29" i="13"/>
  <c r="J11" i="13"/>
  <c r="J30" i="13" s="1"/>
  <c r="I11" i="13"/>
  <c r="I13" i="12"/>
  <c r="J13" i="12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I25" i="12"/>
  <c r="J25" i="12"/>
  <c r="I26" i="12"/>
  <c r="J26" i="12"/>
  <c r="I27" i="12"/>
  <c r="J27" i="12"/>
  <c r="I28" i="12"/>
  <c r="J28" i="12"/>
  <c r="I29" i="12"/>
  <c r="J29" i="12"/>
  <c r="I30" i="12"/>
  <c r="J30" i="12"/>
  <c r="J12" i="12"/>
  <c r="J31" i="12" s="1"/>
  <c r="I12" i="12"/>
  <c r="I31" i="12" s="1"/>
  <c r="I13" i="11"/>
  <c r="J13" i="11"/>
  <c r="I14" i="11"/>
  <c r="J14" i="11"/>
  <c r="I15" i="11"/>
  <c r="J15" i="11"/>
  <c r="I16" i="11"/>
  <c r="J16" i="11"/>
  <c r="I18" i="11"/>
  <c r="J18" i="11"/>
  <c r="I19" i="11"/>
  <c r="J19" i="11"/>
  <c r="I20" i="11"/>
  <c r="J20" i="11"/>
  <c r="I21" i="11"/>
  <c r="J21" i="11"/>
  <c r="I22" i="11"/>
  <c r="J22" i="11"/>
  <c r="I23" i="11"/>
  <c r="J23" i="11"/>
  <c r="I24" i="11"/>
  <c r="J24" i="11"/>
  <c r="I25" i="11"/>
  <c r="J25" i="11"/>
  <c r="I26" i="11"/>
  <c r="J26" i="11"/>
  <c r="I27" i="11"/>
  <c r="J27" i="11"/>
  <c r="I28" i="11"/>
  <c r="J28" i="11"/>
  <c r="I17" i="11"/>
  <c r="J17" i="11"/>
  <c r="I29" i="11"/>
  <c r="J29" i="11"/>
  <c r="I30" i="11"/>
  <c r="J30" i="11"/>
  <c r="J12" i="11"/>
  <c r="I12" i="11"/>
  <c r="F44" i="27"/>
  <c r="P44" i="27" s="1"/>
  <c r="F43" i="27"/>
  <c r="P43" i="27" s="1"/>
  <c r="F20" i="27"/>
  <c r="P20" i="27" s="1"/>
  <c r="F21" i="27"/>
  <c r="P21" i="27" s="1"/>
  <c r="N48" i="27"/>
  <c r="N65" i="27" s="1"/>
  <c r="M48" i="27"/>
  <c r="M65" i="27" s="1"/>
  <c r="F48" i="27"/>
  <c r="E48" i="27"/>
  <c r="P62" i="27"/>
  <c r="O62" i="27"/>
  <c r="P22" i="27"/>
  <c r="O22" i="27"/>
  <c r="P60" i="27"/>
  <c r="O60" i="27"/>
  <c r="P59" i="27"/>
  <c r="O59" i="27"/>
  <c r="P56" i="27"/>
  <c r="O56" i="27"/>
  <c r="P55" i="27"/>
  <c r="O55" i="27"/>
  <c r="P52" i="27"/>
  <c r="O52" i="27"/>
  <c r="P54" i="27"/>
  <c r="O54" i="27"/>
  <c r="P53" i="27"/>
  <c r="O53" i="27"/>
  <c r="P51" i="27"/>
  <c r="O51" i="27"/>
  <c r="P49" i="27"/>
  <c r="O49" i="27"/>
  <c r="P45" i="27"/>
  <c r="O45" i="27"/>
  <c r="O44" i="27"/>
  <c r="O43" i="27"/>
  <c r="P42" i="27"/>
  <c r="O42" i="27"/>
  <c r="P41" i="27"/>
  <c r="O41" i="27"/>
  <c r="P40" i="27"/>
  <c r="O40" i="27"/>
  <c r="P39" i="27"/>
  <c r="O39" i="27"/>
  <c r="P50" i="27"/>
  <c r="O50" i="27"/>
  <c r="P38" i="27"/>
  <c r="O38" i="27"/>
  <c r="O20" i="27"/>
  <c r="P37" i="27"/>
  <c r="O37" i="27"/>
  <c r="P36" i="27"/>
  <c r="O36" i="27"/>
  <c r="P32" i="27"/>
  <c r="O32" i="27"/>
  <c r="P35" i="27"/>
  <c r="O35" i="27"/>
  <c r="P34" i="27"/>
  <c r="O34" i="27"/>
  <c r="P33" i="27"/>
  <c r="O33" i="27"/>
  <c r="P29" i="27"/>
  <c r="O29" i="27"/>
  <c r="P28" i="27"/>
  <c r="O28" i="27"/>
  <c r="P27" i="27"/>
  <c r="O27" i="27"/>
  <c r="P26" i="27"/>
  <c r="O26" i="27"/>
  <c r="P25" i="27"/>
  <c r="O25" i="27"/>
  <c r="P24" i="27"/>
  <c r="O24" i="27"/>
  <c r="P23" i="27"/>
  <c r="O23" i="27"/>
  <c r="O21" i="27"/>
  <c r="P19" i="27"/>
  <c r="O19" i="27"/>
  <c r="P17" i="27"/>
  <c r="O17" i="27"/>
  <c r="P15" i="27"/>
  <c r="O15" i="27"/>
  <c r="P14" i="27"/>
  <c r="O14" i="27"/>
  <c r="P13" i="27"/>
  <c r="O13" i="27"/>
  <c r="P16" i="27"/>
  <c r="O16" i="27"/>
  <c r="P30" i="27"/>
  <c r="O30" i="27"/>
  <c r="P57" i="26"/>
  <c r="O57" i="26"/>
  <c r="F42" i="26"/>
  <c r="P37" i="26"/>
  <c r="O37" i="26"/>
  <c r="I31" i="11" l="1"/>
  <c r="J31" i="11"/>
  <c r="I30" i="13"/>
  <c r="P48" i="27"/>
  <c r="P65" i="27" s="1"/>
  <c r="F65" i="27"/>
  <c r="O48" i="27"/>
  <c r="O65" i="27" s="1"/>
  <c r="E65" i="27"/>
  <c r="F21" i="26"/>
  <c r="P21" i="26" s="1"/>
  <c r="N65" i="26"/>
  <c r="M65" i="26"/>
  <c r="P22" i="26"/>
  <c r="O22" i="26"/>
  <c r="P60" i="26"/>
  <c r="O60" i="26"/>
  <c r="P59" i="26"/>
  <c r="O59" i="26"/>
  <c r="P58" i="26"/>
  <c r="O58" i="26"/>
  <c r="P56" i="26"/>
  <c r="O56" i="26"/>
  <c r="P55" i="26"/>
  <c r="O55" i="26"/>
  <c r="P52" i="26"/>
  <c r="O52" i="26"/>
  <c r="P54" i="26"/>
  <c r="O54" i="26"/>
  <c r="P53" i="26"/>
  <c r="O53" i="26"/>
  <c r="P51" i="26"/>
  <c r="O51" i="26"/>
  <c r="P49" i="26"/>
  <c r="O49" i="26"/>
  <c r="P47" i="26"/>
  <c r="O47" i="26"/>
  <c r="P45" i="26"/>
  <c r="O45" i="26"/>
  <c r="P44" i="26"/>
  <c r="O44" i="26"/>
  <c r="P64" i="26"/>
  <c r="O64" i="26"/>
  <c r="P43" i="26"/>
  <c r="O43" i="26"/>
  <c r="P42" i="26"/>
  <c r="O42" i="26"/>
  <c r="P41" i="26"/>
  <c r="O41" i="26"/>
  <c r="P40" i="26"/>
  <c r="O40" i="26"/>
  <c r="P48" i="26"/>
  <c r="O48" i="26"/>
  <c r="P50" i="26"/>
  <c r="O50" i="26"/>
  <c r="P20" i="26"/>
  <c r="O20" i="26"/>
  <c r="P36" i="26"/>
  <c r="O36" i="26"/>
  <c r="P32" i="26"/>
  <c r="O32" i="26"/>
  <c r="P35" i="26"/>
  <c r="O35" i="26"/>
  <c r="P34" i="26"/>
  <c r="O34" i="26"/>
  <c r="P33" i="26"/>
  <c r="O33" i="26"/>
  <c r="P31" i="26"/>
  <c r="O31" i="26"/>
  <c r="P29" i="26"/>
  <c r="O29" i="26"/>
  <c r="P28" i="26"/>
  <c r="O28" i="26"/>
  <c r="P63" i="26"/>
  <c r="O63" i="26"/>
  <c r="P27" i="26"/>
  <c r="O27" i="26"/>
  <c r="P26" i="26"/>
  <c r="O26" i="26"/>
  <c r="P25" i="26"/>
  <c r="O25" i="26"/>
  <c r="P24" i="26"/>
  <c r="O24" i="26"/>
  <c r="P23" i="26"/>
  <c r="O23" i="26"/>
  <c r="O21" i="26"/>
  <c r="P19" i="26"/>
  <c r="O19" i="26"/>
  <c r="P17" i="26"/>
  <c r="E65" i="26"/>
  <c r="P15" i="26"/>
  <c r="O15" i="26"/>
  <c r="P14" i="26"/>
  <c r="O14" i="26"/>
  <c r="P13" i="26"/>
  <c r="O13" i="26"/>
  <c r="P16" i="26"/>
  <c r="O16" i="26"/>
  <c r="P30" i="26"/>
  <c r="O30" i="26"/>
  <c r="F24" i="25"/>
  <c r="P24" i="25" s="1"/>
  <c r="P23" i="25"/>
  <c r="O23" i="25"/>
  <c r="F21" i="25"/>
  <c r="P21" i="25" s="1"/>
  <c r="F17" i="25"/>
  <c r="P17" i="25" s="1"/>
  <c r="E17" i="25"/>
  <c r="O17" i="25" s="1"/>
  <c r="F14" i="25"/>
  <c r="P62" i="25"/>
  <c r="O62" i="25"/>
  <c r="P61" i="25"/>
  <c r="O61" i="25"/>
  <c r="N65" i="25"/>
  <c r="M65" i="25"/>
  <c r="P22" i="25"/>
  <c r="O22" i="25"/>
  <c r="P60" i="25"/>
  <c r="O60" i="25"/>
  <c r="P59" i="25"/>
  <c r="O59" i="25"/>
  <c r="P58" i="25"/>
  <c r="O58" i="25"/>
  <c r="P56" i="25"/>
  <c r="O56" i="25"/>
  <c r="P55" i="25"/>
  <c r="O55" i="25"/>
  <c r="P52" i="25"/>
  <c r="O52" i="25"/>
  <c r="P54" i="25"/>
  <c r="O54" i="25"/>
  <c r="P53" i="25"/>
  <c r="O53" i="25"/>
  <c r="P51" i="25"/>
  <c r="O51" i="25"/>
  <c r="P49" i="25"/>
  <c r="O49" i="25"/>
  <c r="P47" i="25"/>
  <c r="O47" i="25"/>
  <c r="P46" i="25"/>
  <c r="O46" i="25"/>
  <c r="P45" i="25"/>
  <c r="O45" i="25"/>
  <c r="P44" i="25"/>
  <c r="O44" i="25"/>
  <c r="P64" i="25"/>
  <c r="O64" i="25"/>
  <c r="P43" i="25"/>
  <c r="O43" i="25"/>
  <c r="P42" i="25"/>
  <c r="O42" i="25"/>
  <c r="P41" i="25"/>
  <c r="O41" i="25"/>
  <c r="P40" i="25"/>
  <c r="O40" i="25"/>
  <c r="P39" i="25"/>
  <c r="O39" i="25"/>
  <c r="P48" i="25"/>
  <c r="O48" i="25"/>
  <c r="P50" i="25"/>
  <c r="O50" i="25"/>
  <c r="P38" i="25"/>
  <c r="O38" i="25"/>
  <c r="P36" i="25"/>
  <c r="O36" i="25"/>
  <c r="P32" i="25"/>
  <c r="O32" i="25"/>
  <c r="P35" i="25"/>
  <c r="O35" i="25"/>
  <c r="P34" i="25"/>
  <c r="O34" i="25"/>
  <c r="P33" i="25"/>
  <c r="O33" i="25"/>
  <c r="P29" i="25"/>
  <c r="O29" i="25"/>
  <c r="P28" i="25"/>
  <c r="O28" i="25"/>
  <c r="P27" i="25"/>
  <c r="O27" i="25"/>
  <c r="P26" i="25"/>
  <c r="O26" i="25"/>
  <c r="P25" i="25"/>
  <c r="O25" i="25"/>
  <c r="O24" i="25"/>
  <c r="O21" i="25"/>
  <c r="P19" i="25"/>
  <c r="O19" i="25"/>
  <c r="P15" i="25"/>
  <c r="O15" i="25"/>
  <c r="O14" i="25"/>
  <c r="P13" i="25"/>
  <c r="O13" i="25"/>
  <c r="P16" i="25"/>
  <c r="O16" i="25"/>
  <c r="P30" i="25"/>
  <c r="O30" i="25"/>
  <c r="N22" i="24"/>
  <c r="N65" i="24" s="1"/>
  <c r="M22" i="24"/>
  <c r="M65" i="24" s="1"/>
  <c r="P51" i="24"/>
  <c r="O51" i="24"/>
  <c r="P46" i="24"/>
  <c r="O46" i="24"/>
  <c r="O61" i="24"/>
  <c r="O55" i="24"/>
  <c r="O64" i="24"/>
  <c r="O61" i="23"/>
  <c r="O55" i="23"/>
  <c r="O64" i="23"/>
  <c r="P42" i="24"/>
  <c r="O42" i="24"/>
  <c r="P48" i="24"/>
  <c r="O48" i="24"/>
  <c r="P20" i="24"/>
  <c r="O20" i="24"/>
  <c r="P62" i="24"/>
  <c r="O62" i="24"/>
  <c r="P61" i="24"/>
  <c r="P60" i="24"/>
  <c r="O60" i="24"/>
  <c r="P59" i="24"/>
  <c r="O59" i="24"/>
  <c r="P58" i="24"/>
  <c r="O58" i="24"/>
  <c r="P56" i="24"/>
  <c r="O56" i="24"/>
  <c r="P55" i="24"/>
  <c r="P52" i="24"/>
  <c r="O52" i="24"/>
  <c r="O54" i="24"/>
  <c r="P54" i="24"/>
  <c r="P53" i="24"/>
  <c r="O53" i="24"/>
  <c r="P49" i="24"/>
  <c r="O49" i="24"/>
  <c r="P45" i="24"/>
  <c r="O45" i="24"/>
  <c r="P44" i="24"/>
  <c r="O44" i="24"/>
  <c r="P64" i="24"/>
  <c r="P43" i="24"/>
  <c r="O43" i="24"/>
  <c r="P41" i="24"/>
  <c r="O41" i="24"/>
  <c r="P40" i="24"/>
  <c r="O40" i="24"/>
  <c r="P39" i="24"/>
  <c r="O39" i="24"/>
  <c r="P50" i="24"/>
  <c r="O50" i="24"/>
  <c r="P38" i="24"/>
  <c r="O38" i="24"/>
  <c r="P36" i="24"/>
  <c r="O36" i="24"/>
  <c r="P32" i="24"/>
  <c r="O32" i="24"/>
  <c r="P35" i="24"/>
  <c r="O35" i="24"/>
  <c r="P34" i="24"/>
  <c r="O34" i="24"/>
  <c r="P33" i="24"/>
  <c r="O33" i="24"/>
  <c r="P31" i="24"/>
  <c r="O31" i="24"/>
  <c r="P29" i="24"/>
  <c r="O29" i="24"/>
  <c r="P28" i="24"/>
  <c r="O28" i="24"/>
  <c r="P63" i="24"/>
  <c r="O63" i="24"/>
  <c r="P27" i="24"/>
  <c r="O27" i="24"/>
  <c r="P26" i="24"/>
  <c r="O26" i="24"/>
  <c r="P25" i="24"/>
  <c r="O25" i="24"/>
  <c r="P24" i="24"/>
  <c r="O24" i="24"/>
  <c r="P21" i="24"/>
  <c r="O21" i="24"/>
  <c r="P19" i="24"/>
  <c r="O19" i="24"/>
  <c r="P17" i="24"/>
  <c r="O17" i="24"/>
  <c r="O15" i="24"/>
  <c r="P15" i="24"/>
  <c r="P14" i="24"/>
  <c r="O14" i="24"/>
  <c r="P13" i="24"/>
  <c r="O13" i="24"/>
  <c r="P16" i="24"/>
  <c r="O16" i="24"/>
  <c r="P30" i="24"/>
  <c r="O30" i="24"/>
  <c r="P61" i="23"/>
  <c r="P55" i="23"/>
  <c r="P64" i="23"/>
  <c r="P44" i="23"/>
  <c r="P45" i="23"/>
  <c r="G65" i="23"/>
  <c r="H65" i="23"/>
  <c r="P62" i="23"/>
  <c r="P56" i="23"/>
  <c r="F65" i="26" l="1"/>
  <c r="P65" i="26"/>
  <c r="O17" i="26"/>
  <c r="O65" i="26" s="1"/>
  <c r="E65" i="25"/>
  <c r="F65" i="25"/>
  <c r="P14" i="25"/>
  <c r="O20" i="25"/>
  <c r="O65" i="25" s="1"/>
  <c r="P20" i="25"/>
  <c r="O22" i="24"/>
  <c r="O65" i="24" s="1"/>
  <c r="P22" i="24"/>
  <c r="P65" i="24" s="1"/>
  <c r="P48" i="23"/>
  <c r="O48" i="23"/>
  <c r="P20" i="23"/>
  <c r="O20" i="23"/>
  <c r="O26" i="23"/>
  <c r="P26" i="23"/>
  <c r="O27" i="23"/>
  <c r="P27" i="23"/>
  <c r="O63" i="23"/>
  <c r="P63" i="23"/>
  <c r="P21" i="23"/>
  <c r="O21" i="23"/>
  <c r="P19" i="23"/>
  <c r="N17" i="23"/>
  <c r="M17" i="23"/>
  <c r="F17" i="23"/>
  <c r="E17" i="23"/>
  <c r="N15" i="23"/>
  <c r="M15" i="23"/>
  <c r="N14" i="23"/>
  <c r="M14" i="23"/>
  <c r="F14" i="23"/>
  <c r="E14" i="23"/>
  <c r="N13" i="23"/>
  <c r="M13" i="23"/>
  <c r="F13" i="23"/>
  <c r="E13" i="23"/>
  <c r="O24" i="23"/>
  <c r="P24" i="23"/>
  <c r="O25" i="23"/>
  <c r="P25" i="23"/>
  <c r="O28" i="23"/>
  <c r="P28" i="23"/>
  <c r="O29" i="23"/>
  <c r="P29" i="23"/>
  <c r="O31" i="23"/>
  <c r="P31" i="23"/>
  <c r="O33" i="23"/>
  <c r="P33" i="23"/>
  <c r="O34" i="23"/>
  <c r="P34" i="23"/>
  <c r="O35" i="23"/>
  <c r="P35" i="23"/>
  <c r="O32" i="23"/>
  <c r="P32" i="23"/>
  <c r="O36" i="23"/>
  <c r="P36" i="23"/>
  <c r="O38" i="23"/>
  <c r="P38" i="23"/>
  <c r="O50" i="23"/>
  <c r="P50" i="23"/>
  <c r="O39" i="23"/>
  <c r="P39" i="23"/>
  <c r="O40" i="23"/>
  <c r="P40" i="23"/>
  <c r="O41" i="23"/>
  <c r="P41" i="23"/>
  <c r="O42" i="23"/>
  <c r="P42" i="23"/>
  <c r="O43" i="23"/>
  <c r="P43" i="23"/>
  <c r="O44" i="23"/>
  <c r="O45" i="23"/>
  <c r="O47" i="23"/>
  <c r="P47" i="23"/>
  <c r="O49" i="23"/>
  <c r="P49" i="23"/>
  <c r="O53" i="23"/>
  <c r="P53" i="23"/>
  <c r="O54" i="23"/>
  <c r="P54" i="23"/>
  <c r="O52" i="23"/>
  <c r="P52" i="23"/>
  <c r="O56" i="23"/>
  <c r="O58" i="23"/>
  <c r="P58" i="23"/>
  <c r="O59" i="23"/>
  <c r="P59" i="23"/>
  <c r="O60" i="23"/>
  <c r="P60" i="23"/>
  <c r="O22" i="23"/>
  <c r="P22" i="23"/>
  <c r="O62" i="23"/>
  <c r="N16" i="23"/>
  <c r="M16" i="23"/>
  <c r="J16" i="23"/>
  <c r="I16" i="23"/>
  <c r="F16" i="23"/>
  <c r="E16" i="23"/>
  <c r="F30" i="23"/>
  <c r="E30" i="23"/>
  <c r="N30" i="23"/>
  <c r="M30" i="23"/>
  <c r="J30" i="23"/>
  <c r="J65" i="23" s="1"/>
  <c r="I30" i="23"/>
  <c r="I65" i="23" s="1"/>
  <c r="P65" i="25" l="1"/>
  <c r="N65" i="23"/>
  <c r="E65" i="23"/>
  <c r="F65" i="23"/>
  <c r="M65" i="23"/>
  <c r="P17" i="23"/>
  <c r="O19" i="23"/>
  <c r="O17" i="23"/>
  <c r="O16" i="23"/>
  <c r="P16" i="23"/>
  <c r="P15" i="23"/>
  <c r="O15" i="23"/>
  <c r="O13" i="23"/>
  <c r="P14" i="23"/>
  <c r="O14" i="23"/>
  <c r="P13" i="23"/>
  <c r="P30" i="23"/>
  <c r="O30" i="23"/>
  <c r="D30" i="21"/>
  <c r="E30" i="21"/>
  <c r="F30" i="21"/>
  <c r="G30" i="21"/>
  <c r="H30" i="21"/>
  <c r="I30" i="21"/>
  <c r="J30" i="21"/>
  <c r="K30" i="21"/>
  <c r="L30" i="21"/>
  <c r="C30" i="21"/>
  <c r="D31" i="19"/>
  <c r="C31" i="19"/>
  <c r="O16" i="22"/>
  <c r="P16" i="22"/>
  <c r="O13" i="22"/>
  <c r="P13" i="22"/>
  <c r="O14" i="22"/>
  <c r="P14" i="22"/>
  <c r="O15" i="22"/>
  <c r="P15" i="22"/>
  <c r="O17" i="22"/>
  <c r="P17" i="22"/>
  <c r="O19" i="22"/>
  <c r="P19" i="22"/>
  <c r="O21" i="22"/>
  <c r="P21" i="22"/>
  <c r="O23" i="22"/>
  <c r="P23" i="22"/>
  <c r="O24" i="22"/>
  <c r="P24" i="22"/>
  <c r="O25" i="22"/>
  <c r="P25" i="22"/>
  <c r="O27" i="22"/>
  <c r="P27" i="22"/>
  <c r="O28" i="22"/>
  <c r="P28" i="22"/>
  <c r="O31" i="22"/>
  <c r="P31" i="22"/>
  <c r="O29" i="22"/>
  <c r="P29" i="22"/>
  <c r="O33" i="22"/>
  <c r="P33" i="22"/>
  <c r="O34" i="22"/>
  <c r="P34" i="22"/>
  <c r="O32" i="22"/>
  <c r="P32" i="22"/>
  <c r="O36" i="22"/>
  <c r="P36" i="22"/>
  <c r="O37" i="22"/>
  <c r="P37" i="22"/>
  <c r="O20" i="22"/>
  <c r="P20" i="22"/>
  <c r="O38" i="22"/>
  <c r="P38" i="22"/>
  <c r="O48" i="22"/>
  <c r="P48" i="22"/>
  <c r="O39" i="22"/>
  <c r="P39" i="22"/>
  <c r="O40" i="22"/>
  <c r="P40" i="22"/>
  <c r="O41" i="22"/>
  <c r="P41" i="22"/>
  <c r="O42" i="22"/>
  <c r="P42" i="22"/>
  <c r="O43" i="22"/>
  <c r="P43" i="22"/>
  <c r="O44" i="22"/>
  <c r="P44" i="22"/>
  <c r="O45" i="22"/>
  <c r="P45" i="22"/>
  <c r="O47" i="22"/>
  <c r="P47" i="22"/>
  <c r="O49" i="22"/>
  <c r="P49" i="22"/>
  <c r="O54" i="22"/>
  <c r="P54" i="22"/>
  <c r="O55" i="22"/>
  <c r="P55" i="22"/>
  <c r="O52" i="22"/>
  <c r="P52" i="22"/>
  <c r="O56" i="22"/>
  <c r="P56" i="22"/>
  <c r="O58" i="22"/>
  <c r="P58" i="22"/>
  <c r="O59" i="22"/>
  <c r="P59" i="22"/>
  <c r="O22" i="22"/>
  <c r="P22" i="22"/>
  <c r="O61" i="22"/>
  <c r="P61" i="22"/>
  <c r="O62" i="22"/>
  <c r="P62" i="22"/>
  <c r="P30" i="22"/>
  <c r="O30" i="22"/>
  <c r="O65" i="23" l="1"/>
  <c r="P65" i="23"/>
  <c r="P65" i="22"/>
  <c r="O65" i="22"/>
  <c r="G13" i="14" l="1"/>
  <c r="H13" i="14"/>
  <c r="G14" i="14"/>
  <c r="H14" i="14"/>
  <c r="G15" i="14"/>
  <c r="H15" i="14"/>
  <c r="G16" i="14"/>
  <c r="H16" i="14"/>
  <c r="G18" i="14"/>
  <c r="H18" i="14"/>
  <c r="G19" i="14"/>
  <c r="H19" i="14"/>
  <c r="G20" i="14"/>
  <c r="H20" i="14"/>
  <c r="G21" i="14"/>
  <c r="H21" i="14"/>
  <c r="G22" i="14"/>
  <c r="H22" i="14"/>
  <c r="G23" i="14"/>
  <c r="H23" i="14"/>
  <c r="G24" i="14"/>
  <c r="H24" i="14"/>
  <c r="G25" i="14"/>
  <c r="H25" i="14"/>
  <c r="G26" i="14"/>
  <c r="H26" i="14"/>
  <c r="G27" i="14"/>
  <c r="H27" i="14"/>
  <c r="G28" i="14"/>
  <c r="H28" i="14"/>
  <c r="G17" i="14"/>
  <c r="H17" i="14"/>
  <c r="G30" i="14"/>
  <c r="H30" i="14"/>
  <c r="G29" i="14"/>
  <c r="H29" i="14"/>
  <c r="H12" i="14"/>
  <c r="G12" i="14"/>
  <c r="K12" i="7" l="1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L11" i="7"/>
  <c r="K11" i="7"/>
  <c r="K13" i="10" l="1"/>
  <c r="K14" i="10"/>
  <c r="K15" i="10"/>
  <c r="K16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L13" i="10"/>
  <c r="L14" i="10"/>
  <c r="L15" i="10"/>
  <c r="L16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12" i="10"/>
  <c r="K12" i="10"/>
  <c r="F137" i="5" l="1"/>
  <c r="E30" i="7"/>
  <c r="F30" i="7"/>
  <c r="G30" i="7"/>
  <c r="H30" i="7"/>
  <c r="I30" i="7"/>
  <c r="J30" i="7"/>
  <c r="E110" i="4"/>
  <c r="F31" i="14"/>
  <c r="H31" i="14" s="1"/>
  <c r="E31" i="14"/>
  <c r="G31" i="14" s="1"/>
  <c r="D30" i="13"/>
  <c r="E30" i="13"/>
  <c r="F30" i="13"/>
  <c r="G30" i="13"/>
  <c r="H30" i="13"/>
  <c r="E111" i="3"/>
  <c r="D111" i="3"/>
  <c r="C30" i="13"/>
  <c r="D31" i="12"/>
  <c r="E31" i="12"/>
  <c r="F31" i="12"/>
  <c r="G31" i="12"/>
  <c r="H31" i="12"/>
  <c r="C31" i="12"/>
  <c r="E106" i="2"/>
  <c r="D106" i="2"/>
  <c r="E100" i="1"/>
  <c r="D100" i="1"/>
  <c r="H31" i="11"/>
  <c r="G31" i="11"/>
  <c r="F31" i="11"/>
  <c r="E31" i="11"/>
  <c r="D31" i="11"/>
  <c r="C31" i="11"/>
  <c r="D31" i="10"/>
  <c r="E31" i="10"/>
  <c r="F31" i="10"/>
  <c r="G31" i="10"/>
  <c r="H31" i="10"/>
  <c r="I31" i="10"/>
  <c r="J31" i="10"/>
  <c r="C31" i="10"/>
  <c r="L31" i="10" l="1"/>
  <c r="K31" i="10"/>
  <c r="K30" i="7"/>
  <c r="L30" i="7"/>
  <c r="D137" i="5" l="1"/>
  <c r="E137" i="5"/>
  <c r="C110" i="4" l="1"/>
  <c r="D110" i="4"/>
  <c r="C111" i="3" l="1"/>
  <c r="C106" i="2"/>
</calcChain>
</file>

<file path=xl/sharedStrings.xml><?xml version="1.0" encoding="utf-8"?>
<sst xmlns="http://schemas.openxmlformats.org/spreadsheetml/2006/main" count="2828" uniqueCount="199">
  <si>
    <t>Tipo expediente</t>
  </si>
  <si>
    <t>Provincia</t>
  </si>
  <si>
    <t>Cump. Sentencia J. Social</t>
  </si>
  <si>
    <t>A CORUÑA</t>
  </si>
  <si>
    <t>ALBACETE</t>
  </si>
  <si>
    <t>ALICANTE</t>
  </si>
  <si>
    <t>ALMERIA</t>
  </si>
  <si>
    <t>ASTURIAS</t>
  </si>
  <si>
    <t>BADAJOZ</t>
  </si>
  <si>
    <t>BARCELONA</t>
  </si>
  <si>
    <t>CADIZ</t>
  </si>
  <si>
    <t>CANTABRIA</t>
  </si>
  <si>
    <t>CORDOBA</t>
  </si>
  <si>
    <t>GIRONA</t>
  </si>
  <si>
    <t>GRANADA</t>
  </si>
  <si>
    <t>HUELVA</t>
  </si>
  <si>
    <t>HUESCA</t>
  </si>
  <si>
    <t>ILLES BALEARS</t>
  </si>
  <si>
    <t>LAS PALMAS</t>
  </si>
  <si>
    <t>LEON</t>
  </si>
  <si>
    <t>LUGO</t>
  </si>
  <si>
    <t>MADRID</t>
  </si>
  <si>
    <t>MALAGA</t>
  </si>
  <si>
    <t>MURCIA</t>
  </si>
  <si>
    <t>PONTEVEDRA</t>
  </si>
  <si>
    <t>SALAMANCA</t>
  </si>
  <si>
    <t>SANTA CRUZ DE TENERIFE</t>
  </si>
  <si>
    <t>SEGOVIA</t>
  </si>
  <si>
    <t>SEVILLA</t>
  </si>
  <si>
    <t>SORIA</t>
  </si>
  <si>
    <t>VALENCIA</t>
  </si>
  <si>
    <t>VALLADOLID</t>
  </si>
  <si>
    <t>ZARAGOZA</t>
  </si>
  <si>
    <t>Cump. Sentencia TSJ</t>
  </si>
  <si>
    <t>BURGOS</t>
  </si>
  <si>
    <t>Resolución Administrativa</t>
  </si>
  <si>
    <t>ALAVA</t>
  </si>
  <si>
    <t>ARRECIFE</t>
  </si>
  <si>
    <t>CASTELLON</t>
  </si>
  <si>
    <t>CIUDAD REAL</t>
  </si>
  <si>
    <t>GUADALAJARA</t>
  </si>
  <si>
    <t>GUIPUZCOA</t>
  </si>
  <si>
    <t>JAEN</t>
  </si>
  <si>
    <t>LA RIOJA</t>
  </si>
  <si>
    <t>LLEIDA</t>
  </si>
  <si>
    <t>NAVARRA</t>
  </si>
  <si>
    <t>PAIS VASCO</t>
  </si>
  <si>
    <t>TARRAGONA</t>
  </si>
  <si>
    <t>VIZCAYA</t>
  </si>
  <si>
    <t>Importe</t>
  </si>
  <si>
    <t>STA. CRUZ DE TENERIFE</t>
  </si>
  <si>
    <t>CACERES</t>
  </si>
  <si>
    <t>CEUTA</t>
  </si>
  <si>
    <t>PALENCIA</t>
  </si>
  <si>
    <t>TOLEDO</t>
  </si>
  <si>
    <t>CUENCA</t>
  </si>
  <si>
    <t>MELILLA</t>
  </si>
  <si>
    <t>TERUEL</t>
  </si>
  <si>
    <t>ZAMORA</t>
  </si>
  <si>
    <t>STA. CRUZ TENERIFE</t>
  </si>
  <si>
    <t>OURENSE</t>
  </si>
  <si>
    <t>SALARIOS DE TRAMITACIÓN</t>
  </si>
  <si>
    <t>EXPEDIENTES PAGADOS AÑO 2014</t>
  </si>
  <si>
    <t>EXPEDIENTES PAGADOS AÑO 2013</t>
  </si>
  <si>
    <t>EXPEDIENTES PAGADOS AÑO 2015</t>
  </si>
  <si>
    <t>EXPEDIENTES PAGADOS AÑO 2016</t>
  </si>
  <si>
    <t>TOTAL</t>
  </si>
  <si>
    <t>Cumplimiento Sentencia</t>
  </si>
  <si>
    <t>Pago costas</t>
  </si>
  <si>
    <t>Pago intereses</t>
  </si>
  <si>
    <t>CASTELLON DE LA PLANA</t>
  </si>
  <si>
    <t>G</t>
  </si>
  <si>
    <t>A</t>
  </si>
  <si>
    <t>E</t>
  </si>
  <si>
    <t>C</t>
  </si>
  <si>
    <t>B</t>
  </si>
  <si>
    <t>CAN</t>
  </si>
  <si>
    <t>M</t>
  </si>
  <si>
    <t>CM</t>
  </si>
  <si>
    <t>V</t>
  </si>
  <si>
    <t>PV</t>
  </si>
  <si>
    <t>AR</t>
  </si>
  <si>
    <t>AS</t>
  </si>
  <si>
    <t>CL</t>
  </si>
  <si>
    <t>MU</t>
  </si>
  <si>
    <t>NA</t>
  </si>
  <si>
    <t>CB</t>
  </si>
  <si>
    <t>R</t>
  </si>
  <si>
    <t>CCAA</t>
  </si>
  <si>
    <t>Aragón</t>
  </si>
  <si>
    <t>Canarias</t>
  </si>
  <si>
    <t>Cantabria</t>
  </si>
  <si>
    <t>Cataluña</t>
  </si>
  <si>
    <t>Extremadura</t>
  </si>
  <si>
    <t>Galicia</t>
  </si>
  <si>
    <t>España</t>
  </si>
  <si>
    <t xml:space="preserve"> Nº Expedientes</t>
  </si>
  <si>
    <t>Nº Expediente</t>
  </si>
  <si>
    <t>Ceuta</t>
  </si>
  <si>
    <t>Melilla</t>
  </si>
  <si>
    <t>Andalucía</t>
  </si>
  <si>
    <t>Asturias (Principado De)</t>
  </si>
  <si>
    <t>Balears (Illes)</t>
  </si>
  <si>
    <t>Castilla Y León</t>
  </si>
  <si>
    <t>Castilla-La Mancha</t>
  </si>
  <si>
    <t>Comunidad Valenciana</t>
  </si>
  <si>
    <t>Madrid (Comunidad De)</t>
  </si>
  <si>
    <t>Murcia (Región De)</t>
  </si>
  <si>
    <t>Navarra (Comunidad Foral De)</t>
  </si>
  <si>
    <t>País Vasco</t>
  </si>
  <si>
    <t>Rioja (La)</t>
  </si>
  <si>
    <t>Comunidad Autónoma</t>
  </si>
  <si>
    <t>ALMERíA</t>
  </si>
  <si>
    <t>TD</t>
  </si>
  <si>
    <t>Total</t>
  </si>
  <si>
    <t>Fuente</t>
  </si>
  <si>
    <t>Subdirección General de Recursos Económicos de la Administración de Justicia</t>
  </si>
  <si>
    <t>Ministerio de Justicia</t>
  </si>
  <si>
    <t>Datos provinciales por jurisdicciones</t>
  </si>
  <si>
    <t xml:space="preserve">Cump. Sentencia </t>
  </si>
  <si>
    <t xml:space="preserve">Total </t>
  </si>
  <si>
    <t>ÁLAVA</t>
  </si>
  <si>
    <t>ALMERÍA</t>
  </si>
  <si>
    <t>CÁCERES</t>
  </si>
  <si>
    <t>CÁDIZ</t>
  </si>
  <si>
    <t>CASTELLÓN</t>
  </si>
  <si>
    <t>CÓRDOBA</t>
  </si>
  <si>
    <t>GUIPÚZCOA</t>
  </si>
  <si>
    <t>JAÉN</t>
  </si>
  <si>
    <t>LEÓN</t>
  </si>
  <si>
    <t>MÁLAGA</t>
  </si>
  <si>
    <t>ORENSE</t>
  </si>
  <si>
    <t>Pago intereses/costas</t>
  </si>
  <si>
    <t>Suma de Importe</t>
  </si>
  <si>
    <t>Nº  Expedientes</t>
  </si>
  <si>
    <t xml:space="preserve"> Importe</t>
  </si>
  <si>
    <t xml:space="preserve">• Año 2017 </t>
  </si>
  <si>
    <t xml:space="preserve">• Año 2015 </t>
  </si>
  <si>
    <t xml:space="preserve">• Año 2014  </t>
  </si>
  <si>
    <t xml:space="preserve">• Año 2013 </t>
  </si>
  <si>
    <t xml:space="preserve">• Año 2016  </t>
  </si>
  <si>
    <t>• Año 2021</t>
  </si>
  <si>
    <t xml:space="preserve">• Año 2018 </t>
  </si>
  <si>
    <t xml:space="preserve">• Año 2019 </t>
  </si>
  <si>
    <t>• Año 2020</t>
  </si>
  <si>
    <t>˃ Fuente</t>
  </si>
  <si>
    <t>• Año 2022</t>
  </si>
  <si>
    <t>• Año 2023</t>
  </si>
  <si>
    <t>Cump. Sentencia e Intereses</t>
  </si>
  <si>
    <t>Coruña, A</t>
  </si>
  <si>
    <t>Araba/Álava</t>
  </si>
  <si>
    <t>Albacete</t>
  </si>
  <si>
    <t>Alicante/Alacant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</si>
  <si>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</si>
  <si>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</si>
  <si>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</si>
  <si>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</si>
  <si>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</si>
  <si>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</si>
  <si>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</si>
  <si>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</si>
  <si>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</si>
  <si>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</si>
  <si>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</si>
  <si>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</si>
  <si>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</si>
  <si>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</si>
  <si>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</si>
  <si>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Gipuzkoa</t>
  </si>
  <si>
    <t>Huelva</t>
  </si>
  <si>
    <t>Huesca</t>
  </si>
  <si>
    <t>Balears, Illes</t>
  </si>
  <si>
    <t>Jaén</t>
  </si>
  <si>
    <t>Palmas, Las</t>
  </si>
  <si>
    <t>Léon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</si>
  <si>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</si>
  <si>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</si>
  <si>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</si>
  <si>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</si>
  <si>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</si>
  <si>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</si>
  <si>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</si>
  <si>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</si>
  <si>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Pontevedra</t>
  </si>
  <si>
    <t>Rioja, La</t>
  </si>
  <si>
    <t>Salamanca</t>
  </si>
  <si>
    <t>Segovia</t>
  </si>
  <si>
    <t>Sevilla</t>
  </si>
  <si>
    <t>Soria</t>
  </si>
  <si>
    <t>Santa Cruz de Tenerife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</si>
  <si>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</si>
  <si>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</si>
  <si>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</si>
  <si>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</si>
  <si>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</si>
  <si>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</si>
  <si>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</si>
  <si>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</si>
  <si>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•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</si>
</sst>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name val="Arial"/>
      <family val="2"/>
    </font>
    <font>
      <b/>
      <u/>
      <sz val="12"/>
      <color indexed="12"/>
      <name val="Arial"/>
      <family val="2"/>
    </font>
    <font>
      <sz val="9"/>
      <name val="Verdana"/>
      <family val="2"/>
    </font>
    <font>
      <sz val="7"/>
      <color rgb="FF7F7F7F"/>
      <name val="Verdana"/>
      <family val="2"/>
    </font>
    <font>
      <b/>
      <sz val="11"/>
      <color theme="4"/>
      <name val="Verdana"/>
      <family val="2"/>
    </font>
    <font>
      <sz val="10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b/>
      <sz val="12"/>
      <color indexed="12"/>
      <name val="Arial"/>
      <family val="2"/>
    </font>
    <font>
      <b/>
      <sz val="12"/>
      <color theme="0"/>
      <name val="Verdana"/>
      <family val="2"/>
    </font>
    <font>
      <b/>
      <sz val="10"/>
      <color theme="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u/>
      <sz val="12"/>
      <color theme="3"/>
      <name val="Verdana"/>
      <family val="2"/>
    </font>
    <font>
      <b/>
      <sz val="12"/>
      <color theme="4" tint="-0.499984740745262"/>
      <name val="Arial"/>
      <family val="2"/>
    </font>
    <font>
      <sz val="11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theme="2"/>
      </right>
      <top style="medium">
        <color theme="0"/>
      </top>
      <bottom style="medium">
        <color theme="0"/>
      </bottom>
      <diagonal/>
    </border>
    <border>
      <left/>
      <right style="medium">
        <color theme="2"/>
      </right>
      <top style="medium">
        <color theme="0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 tint="-0.14999847407452621"/>
      </right>
      <top/>
      <bottom style="medium">
        <color theme="4" tint="0.79998168889431442"/>
      </bottom>
      <diagonal/>
    </border>
    <border>
      <left style="medium">
        <color theme="2"/>
      </left>
      <right style="thin">
        <color theme="0" tint="-0.14999847407452621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medium">
        <color theme="4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 tint="-0.14999847407452621"/>
      </right>
      <top style="medium">
        <color theme="0"/>
      </top>
      <bottom style="medium">
        <color theme="4" tint="0.79998168889431442"/>
      </bottom>
      <diagonal/>
    </border>
    <border>
      <left/>
      <right style="medium">
        <color theme="0" tint="-0.14999847407452621"/>
      </right>
      <top/>
      <bottom style="medium">
        <color theme="4" tint="0.79998168889431442"/>
      </bottom>
      <diagonal/>
    </border>
    <border>
      <left style="medium">
        <color theme="2"/>
      </left>
      <right style="medium">
        <color theme="0" tint="-0.14999847407452621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 tint="-0.14999847407452621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 tint="-0.14999847407452621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0" tint="-0.14999847407452621"/>
      </right>
      <top/>
      <bottom style="medium">
        <color theme="4" tint="0.79998168889431442"/>
      </bottom>
      <diagonal/>
    </border>
    <border>
      <left style="medium">
        <color theme="2"/>
      </left>
      <right/>
      <top style="medium">
        <color theme="4"/>
      </top>
      <bottom style="medium">
        <color theme="4"/>
      </bottom>
      <diagonal/>
    </border>
    <border>
      <left style="medium">
        <color theme="2" tint="-9.9978637043366805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 tint="-9.9978637043366805E-2"/>
      </left>
      <right style="medium">
        <color theme="2" tint="-9.9978637043366805E-2"/>
      </right>
      <top style="medium">
        <color theme="4"/>
      </top>
      <bottom style="medium">
        <color theme="4"/>
      </bottom>
      <diagonal/>
    </border>
    <border>
      <left style="medium">
        <color theme="2" tint="-9.9978637043366805E-2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2" xfId="1" applyFont="1" applyBorder="1" applyAlignment="1">
      <alignment wrapText="1"/>
    </xf>
    <xf numFmtId="0" fontId="1" fillId="0" borderId="2" xfId="1" applyFont="1" applyBorder="1" applyAlignment="1">
      <alignment horizontal="right" wrapText="1"/>
    </xf>
    <xf numFmtId="4" fontId="1" fillId="0" borderId="2" xfId="1" applyNumberFormat="1" applyFont="1" applyBorder="1" applyAlignment="1">
      <alignment horizontal="right" wrapText="1"/>
    </xf>
    <xf numFmtId="4" fontId="0" fillId="0" borderId="0" xfId="0" applyNumberFormat="1"/>
    <xf numFmtId="0" fontId="3" fillId="0" borderId="2" xfId="1" applyFont="1" applyBorder="1" applyAlignment="1">
      <alignment wrapText="1"/>
    </xf>
    <xf numFmtId="0" fontId="3" fillId="0" borderId="2" xfId="2" applyFont="1" applyBorder="1" applyAlignment="1">
      <alignment wrapText="1"/>
    </xf>
    <xf numFmtId="0" fontId="3" fillId="0" borderId="2" xfId="2" applyFont="1" applyBorder="1" applyAlignment="1">
      <alignment horizontal="right" wrapText="1"/>
    </xf>
    <xf numFmtId="4" fontId="3" fillId="0" borderId="2" xfId="2" applyNumberFormat="1" applyFont="1" applyBorder="1" applyAlignment="1">
      <alignment horizontal="right" wrapText="1"/>
    </xf>
    <xf numFmtId="0" fontId="3" fillId="0" borderId="2" xfId="3" applyFont="1" applyBorder="1" applyAlignment="1">
      <alignment wrapText="1"/>
    </xf>
    <xf numFmtId="0" fontId="3" fillId="0" borderId="2" xfId="3" applyFont="1" applyBorder="1" applyAlignment="1">
      <alignment horizontal="right" wrapText="1"/>
    </xf>
    <xf numFmtId="4" fontId="3" fillId="0" borderId="2" xfId="3" applyNumberFormat="1" applyFont="1" applyBorder="1" applyAlignment="1">
      <alignment horizontal="right" wrapText="1"/>
    </xf>
    <xf numFmtId="0" fontId="3" fillId="0" borderId="2" xfId="4" applyFont="1" applyBorder="1" applyAlignment="1">
      <alignment wrapText="1"/>
    </xf>
    <xf numFmtId="0" fontId="3" fillId="0" borderId="2" xfId="4" applyFont="1" applyBorder="1" applyAlignment="1">
      <alignment horizontal="right" wrapText="1"/>
    </xf>
    <xf numFmtId="4" fontId="3" fillId="0" borderId="2" xfId="4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8" fillId="0" borderId="0" xfId="4" applyFont="1" applyAlignment="1">
      <alignment wrapText="1"/>
    </xf>
    <xf numFmtId="0" fontId="9" fillId="0" borderId="0" xfId="0" applyFont="1"/>
    <xf numFmtId="3" fontId="9" fillId="0" borderId="0" xfId="0" applyNumberFormat="1" applyFont="1"/>
    <xf numFmtId="4" fontId="9" fillId="0" borderId="0" xfId="0" applyNumberFormat="1" applyFont="1"/>
    <xf numFmtId="0" fontId="7" fillId="2" borderId="1" xfId="1" applyFont="1" applyFill="1" applyBorder="1" applyAlignment="1">
      <alignment horizontal="center"/>
    </xf>
    <xf numFmtId="4" fontId="7" fillId="2" borderId="1" xfId="1" applyNumberFormat="1" applyFont="1" applyFill="1" applyBorder="1" applyAlignment="1">
      <alignment horizontal="center"/>
    </xf>
    <xf numFmtId="0" fontId="8" fillId="0" borderId="0" xfId="3" applyFont="1" applyAlignment="1">
      <alignment wrapText="1"/>
    </xf>
    <xf numFmtId="0" fontId="8" fillId="0" borderId="0" xfId="2" applyFont="1" applyAlignment="1">
      <alignment wrapText="1"/>
    </xf>
    <xf numFmtId="0" fontId="8" fillId="0" borderId="0" xfId="1" applyFont="1" applyAlignment="1">
      <alignment wrapText="1"/>
    </xf>
    <xf numFmtId="0" fontId="10" fillId="0" borderId="2" xfId="5" applyFont="1" applyBorder="1" applyAlignment="1">
      <alignment wrapText="1"/>
    </xf>
    <xf numFmtId="0" fontId="10" fillId="0" borderId="2" xfId="5" applyFont="1" applyBorder="1" applyAlignment="1">
      <alignment horizontal="right" wrapText="1"/>
    </xf>
    <xf numFmtId="4" fontId="10" fillId="0" borderId="2" xfId="5" applyNumberFormat="1" applyFont="1" applyBorder="1" applyAlignment="1">
      <alignment horizontal="right" wrapText="1"/>
    </xf>
    <xf numFmtId="0" fontId="7" fillId="2" borderId="3" xfId="1" applyFont="1" applyFill="1" applyBorder="1" applyAlignment="1">
      <alignment horizontal="center"/>
    </xf>
    <xf numFmtId="0" fontId="1" fillId="0" borderId="2" xfId="4" applyFont="1" applyBorder="1" applyAlignment="1">
      <alignment wrapText="1"/>
    </xf>
    <xf numFmtId="0" fontId="12" fillId="0" borderId="0" xfId="0" applyFont="1" applyAlignment="1">
      <alignment horizontal="center"/>
    </xf>
    <xf numFmtId="0" fontId="13" fillId="0" borderId="0" xfId="0" applyFont="1"/>
    <xf numFmtId="3" fontId="0" fillId="0" borderId="0" xfId="0" applyNumberFormat="1"/>
    <xf numFmtId="3" fontId="7" fillId="2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14" fillId="0" borderId="0" xfId="0" applyFont="1"/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4" fontId="1" fillId="0" borderId="1" xfId="1" applyNumberFormat="1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0" fontId="1" fillId="0" borderId="2" xfId="3" applyFont="1" applyBorder="1" applyAlignment="1">
      <alignment wrapText="1"/>
    </xf>
    <xf numFmtId="0" fontId="1" fillId="0" borderId="2" xfId="5" applyFont="1" applyBorder="1" applyAlignment="1">
      <alignment wrapText="1"/>
    </xf>
    <xf numFmtId="0" fontId="13" fillId="0" borderId="0" xfId="0" applyFont="1" applyAlignment="1">
      <alignment vertical="center"/>
    </xf>
    <xf numFmtId="0" fontId="0" fillId="3" borderId="0" xfId="0" applyFill="1"/>
    <xf numFmtId="0" fontId="15" fillId="3" borderId="0" xfId="0" applyFont="1" applyFill="1"/>
    <xf numFmtId="0" fontId="16" fillId="0" borderId="0" xfId="6" applyAlignment="1" applyProtection="1">
      <alignment horizontal="center"/>
    </xf>
    <xf numFmtId="0" fontId="16" fillId="3" borderId="0" xfId="6" applyFill="1" applyAlignment="1" applyProtection="1">
      <alignment horizontal="lef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0" xfId="0" applyFont="1" applyFill="1"/>
    <xf numFmtId="0" fontId="19" fillId="0" borderId="0" xfId="6" applyFont="1" applyAlignment="1" applyProtection="1">
      <alignment vertical="center"/>
    </xf>
    <xf numFmtId="0" fontId="20" fillId="3" borderId="0" xfId="0" applyFont="1" applyFill="1"/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>
      <alignment horizontal="left" vertical="center" wrapText="1"/>
    </xf>
    <xf numFmtId="0" fontId="26" fillId="4" borderId="9" xfId="0" applyFont="1" applyFill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right" vertical="center"/>
    </xf>
    <xf numFmtId="3" fontId="28" fillId="0" borderId="11" xfId="0" applyNumberFormat="1" applyFont="1" applyBorder="1" applyAlignment="1">
      <alignment horizontal="right" vertical="center"/>
    </xf>
    <xf numFmtId="3" fontId="28" fillId="0" borderId="13" xfId="0" applyNumberFormat="1" applyFont="1" applyBorder="1" applyAlignment="1">
      <alignment horizontal="right" vertical="center"/>
    </xf>
    <xf numFmtId="0" fontId="26" fillId="4" borderId="14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3" fontId="27" fillId="0" borderId="17" xfId="0" applyNumberFormat="1" applyFont="1" applyBorder="1" applyAlignment="1">
      <alignment horizontal="right" vertical="center"/>
    </xf>
    <xf numFmtId="3" fontId="27" fillId="0" borderId="18" xfId="0" applyNumberFormat="1" applyFont="1" applyBorder="1" applyAlignment="1">
      <alignment horizontal="right" vertical="center"/>
    </xf>
    <xf numFmtId="3" fontId="28" fillId="0" borderId="19" xfId="0" applyNumberFormat="1" applyFont="1" applyBorder="1" applyAlignment="1">
      <alignment horizontal="right" vertical="center"/>
    </xf>
    <xf numFmtId="0" fontId="29" fillId="0" borderId="0" xfId="0" applyFont="1"/>
    <xf numFmtId="0" fontId="0" fillId="0" borderId="20" xfId="0" applyBorder="1"/>
    <xf numFmtId="0" fontId="13" fillId="0" borderId="21" xfId="0" applyFont="1" applyBorder="1" applyAlignment="1">
      <alignment vertical="center"/>
    </xf>
    <xf numFmtId="3" fontId="27" fillId="0" borderId="23" xfId="0" applyNumberFormat="1" applyFont="1" applyBorder="1" applyAlignment="1">
      <alignment horizontal="right" vertical="center"/>
    </xf>
    <xf numFmtId="0" fontId="0" fillId="6" borderId="20" xfId="0" applyFill="1" applyBorder="1"/>
    <xf numFmtId="0" fontId="19" fillId="6" borderId="20" xfId="0" applyFont="1" applyFill="1" applyBorder="1" applyAlignment="1" applyProtection="1">
      <alignment horizontal="left" vertical="center" wrapText="1"/>
      <protection locked="0"/>
    </xf>
    <xf numFmtId="3" fontId="27" fillId="6" borderId="20" xfId="0" applyNumberFormat="1" applyFont="1" applyFill="1" applyBorder="1" applyAlignment="1">
      <alignment horizontal="right" vertical="center"/>
    </xf>
    <xf numFmtId="0" fontId="19" fillId="6" borderId="20" xfId="0" applyFont="1" applyFill="1" applyBorder="1" applyAlignment="1">
      <alignment horizontal="left" vertical="center" wrapText="1"/>
    </xf>
    <xf numFmtId="3" fontId="28" fillId="6" borderId="20" xfId="0" applyNumberFormat="1" applyFont="1" applyFill="1" applyBorder="1" applyAlignment="1">
      <alignment horizontal="right" vertical="center"/>
    </xf>
    <xf numFmtId="0" fontId="19" fillId="6" borderId="25" xfId="0" applyFont="1" applyFill="1" applyBorder="1" applyAlignment="1" applyProtection="1">
      <alignment horizontal="left" vertical="center" wrapText="1"/>
      <protection locked="0"/>
    </xf>
    <xf numFmtId="0" fontId="30" fillId="0" borderId="0" xfId="6" applyFont="1" applyAlignment="1" applyProtection="1">
      <alignment vertical="center"/>
    </xf>
    <xf numFmtId="0" fontId="31" fillId="0" borderId="26" xfId="6" applyFont="1" applyFill="1" applyBorder="1" applyAlignment="1" applyProtection="1">
      <alignment vertical="center"/>
    </xf>
    <xf numFmtId="0" fontId="31" fillId="0" borderId="27" xfId="6" applyFont="1" applyFill="1" applyBorder="1" applyAlignment="1" applyProtection="1">
      <alignment vertical="center"/>
    </xf>
    <xf numFmtId="0" fontId="24" fillId="3" borderId="0" xfId="6" applyFont="1" applyFill="1" applyAlignment="1" applyProtection="1">
      <alignment horizontal="left"/>
    </xf>
    <xf numFmtId="0" fontId="26" fillId="4" borderId="2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4" fontId="27" fillId="0" borderId="29" xfId="0" applyNumberFormat="1" applyFont="1" applyBorder="1" applyAlignment="1">
      <alignment horizontal="right" vertical="center"/>
    </xf>
    <xf numFmtId="4" fontId="27" fillId="0" borderId="30" xfId="0" applyNumberFormat="1" applyFont="1" applyBorder="1" applyAlignment="1">
      <alignment horizontal="right" vertical="center"/>
    </xf>
    <xf numFmtId="4" fontId="27" fillId="0" borderId="17" xfId="0" applyNumberFormat="1" applyFont="1" applyBorder="1" applyAlignment="1">
      <alignment horizontal="right" vertical="center"/>
    </xf>
    <xf numFmtId="4" fontId="27" fillId="0" borderId="18" xfId="0" applyNumberFormat="1" applyFont="1" applyBorder="1" applyAlignment="1">
      <alignment horizontal="right" vertical="center"/>
    </xf>
    <xf numFmtId="0" fontId="32" fillId="4" borderId="22" xfId="0" applyFont="1" applyFill="1" applyBorder="1" applyAlignment="1" applyProtection="1">
      <alignment horizontal="left" vertical="center" wrapText="1"/>
      <protection locked="0"/>
    </xf>
    <xf numFmtId="0" fontId="32" fillId="4" borderId="25" xfId="0" applyFont="1" applyFill="1" applyBorder="1" applyAlignment="1" applyProtection="1">
      <alignment horizontal="left" vertical="center" wrapText="1"/>
      <protection locked="0"/>
    </xf>
    <xf numFmtId="0" fontId="0" fillId="0" borderId="32" xfId="0" applyBorder="1"/>
    <xf numFmtId="3" fontId="28" fillId="0" borderId="31" xfId="0" applyNumberFormat="1" applyFont="1" applyBorder="1" applyAlignment="1">
      <alignment horizontal="right" vertical="center"/>
    </xf>
    <xf numFmtId="4" fontId="28" fillId="0" borderId="33" xfId="0" applyNumberFormat="1" applyFont="1" applyBorder="1" applyAlignment="1">
      <alignment horizontal="right" vertical="center"/>
    </xf>
    <xf numFmtId="3" fontId="28" fillId="0" borderId="34" xfId="0" applyNumberFormat="1" applyFont="1" applyBorder="1" applyAlignment="1">
      <alignment horizontal="right" vertical="center"/>
    </xf>
    <xf numFmtId="3" fontId="28" fillId="0" borderId="35" xfId="0" applyNumberFormat="1" applyFont="1" applyBorder="1" applyAlignment="1">
      <alignment horizontal="right" vertical="center"/>
    </xf>
    <xf numFmtId="0" fontId="21" fillId="3" borderId="0" xfId="0" applyFont="1" applyFill="1" applyAlignment="1">
      <alignment horizontal="justify" vertical="justify" wrapText="1" shrinkToFit="1"/>
    </xf>
    <xf numFmtId="0" fontId="22" fillId="0" borderId="0" xfId="0" applyFont="1" applyAlignment="1">
      <alignment horizontal="justify" vertical="justify" wrapText="1"/>
    </xf>
    <xf numFmtId="0" fontId="21" fillId="3" borderId="0" xfId="0" applyFont="1" applyFill="1" applyAlignment="1">
      <alignment horizontal="left" vertical="justify" wrapText="1" shrinkToFit="1"/>
    </xf>
    <xf numFmtId="0" fontId="23" fillId="0" borderId="0" xfId="0" applyFont="1" applyAlignment="1">
      <alignment horizontal="left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5" fillId="5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7">
    <cellStyle name="Hipervínculo" xfId="6" builtinId="8"/>
    <cellStyle name="Normal" xfId="0" builtinId="0"/>
    <cellStyle name="Normal_2015" xfId="3" xr:uid="{00000000-0005-0000-0000-000002000000}"/>
    <cellStyle name="Normal_2016" xfId="4" xr:uid="{00000000-0005-0000-0000-000003000000}"/>
    <cellStyle name="Normal_2017" xfId="5" xr:uid="{00000000-0005-0000-0000-000004000000}"/>
    <cellStyle name="Normal_Hoja1" xfId="1" xr:uid="{00000000-0005-0000-0000-000005000000}"/>
    <cellStyle name="Normal_Hoja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9</xdr:col>
      <xdr:colOff>152399</xdr:colOff>
      <xdr:row>5</xdr:row>
      <xdr:rowOff>295275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1" y="257175"/>
          <a:ext cx="6886573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 2013 - 2024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628651</xdr:colOff>
      <xdr:row>1</xdr:row>
      <xdr:rowOff>0</xdr:rowOff>
    </xdr:from>
    <xdr:to>
      <xdr:col>10</xdr:col>
      <xdr:colOff>28575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28651" y="257175"/>
          <a:ext cx="13944599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2013.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752475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524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10</xdr:col>
      <xdr:colOff>266700</xdr:colOff>
      <xdr:row>1</xdr:row>
      <xdr:rowOff>57150</xdr:rowOff>
    </xdr:from>
    <xdr:to>
      <xdr:col>11</xdr:col>
      <xdr:colOff>364311</xdr:colOff>
      <xdr:row>2</xdr:row>
      <xdr:rowOff>244635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1375" y="314325"/>
          <a:ext cx="859611" cy="377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619126</xdr:colOff>
      <xdr:row>1</xdr:row>
      <xdr:rowOff>0</xdr:rowOff>
    </xdr:from>
    <xdr:to>
      <xdr:col>15</xdr:col>
      <xdr:colOff>1371600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19126" y="257175"/>
          <a:ext cx="21507449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PROVINCIAS 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66675</xdr:colOff>
      <xdr:row>1</xdr:row>
      <xdr:rowOff>123825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28675" y="3810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16</xdr:col>
      <xdr:colOff>238125</xdr:colOff>
      <xdr:row>1</xdr:row>
      <xdr:rowOff>66675</xdr:rowOff>
    </xdr:from>
    <xdr:to>
      <xdr:col>17</xdr:col>
      <xdr:colOff>335736</xdr:colOff>
      <xdr:row>2</xdr:row>
      <xdr:rowOff>254160</xdr:rowOff>
    </xdr:to>
    <xdr:pic>
      <xdr:nvPicPr>
        <xdr:cNvPr id="5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374225" y="323850"/>
          <a:ext cx="859611" cy="3779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1343025</xdr:colOff>
      <xdr:row>8</xdr:row>
      <xdr:rowOff>174959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F628F42-B57C-4A19-AD29-D69BE014438F}"/>
            </a:ext>
          </a:extLst>
        </xdr:cNvPr>
        <xdr:cNvSpPr/>
      </xdr:nvSpPr>
      <xdr:spPr>
        <a:xfrm>
          <a:off x="762000" y="190500"/>
          <a:ext cx="2124075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2024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41CB5D66-E012-4702-A33C-904886B7D7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7725" y="27587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16</xdr:col>
      <xdr:colOff>114300</xdr:colOff>
      <xdr:row>1</xdr:row>
      <xdr:rowOff>47625</xdr:rowOff>
    </xdr:from>
    <xdr:to>
      <xdr:col>17</xdr:col>
      <xdr:colOff>390525</xdr:colOff>
      <xdr:row>3</xdr:row>
      <xdr:rowOff>133350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70A059-85EE-4AAD-A924-9399143A3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155150" y="238125"/>
          <a:ext cx="1038225" cy="4667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1343025</xdr:colOff>
      <xdr:row>8</xdr:row>
      <xdr:rowOff>174959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62000" y="190500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7725" y="27587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16</xdr:col>
      <xdr:colOff>114300</xdr:colOff>
      <xdr:row>1</xdr:row>
      <xdr:rowOff>47625</xdr:rowOff>
    </xdr:from>
    <xdr:to>
      <xdr:col>17</xdr:col>
      <xdr:colOff>390525</xdr:colOff>
      <xdr:row>3</xdr:row>
      <xdr:rowOff>133350</xdr:rowOff>
    </xdr:to>
    <xdr:pic>
      <xdr:nvPicPr>
        <xdr:cNvPr id="5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50400" y="238125"/>
          <a:ext cx="1038225" cy="4667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342900</xdr:colOff>
      <xdr:row>1</xdr:row>
      <xdr:rowOff>38100</xdr:rowOff>
    </xdr:from>
    <xdr:to>
      <xdr:col>17</xdr:col>
      <xdr:colOff>603885</xdr:colOff>
      <xdr:row>3</xdr:row>
      <xdr:rowOff>123825</xdr:rowOff>
    </xdr:to>
    <xdr:pic>
      <xdr:nvPicPr>
        <xdr:cNvPr id="5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0" y="228600"/>
          <a:ext cx="102298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1343025</xdr:colOff>
      <xdr:row>8</xdr:row>
      <xdr:rowOff>174959</xdr:rowOff>
    </xdr:to>
    <xdr:sp macro="" textlink="">
      <xdr:nvSpPr>
        <xdr:cNvPr id="7" name="1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62000" y="190500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7725" y="27587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1</xdr:row>
      <xdr:rowOff>66675</xdr:rowOff>
    </xdr:from>
    <xdr:to>
      <xdr:col>17</xdr:col>
      <xdr:colOff>533400</xdr:colOff>
      <xdr:row>3</xdr:row>
      <xdr:rowOff>152400</xdr:rowOff>
    </xdr:to>
    <xdr:pic>
      <xdr:nvPicPr>
        <xdr:cNvPr id="15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93275" y="257175"/>
          <a:ext cx="10382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1343025</xdr:colOff>
      <xdr:row>8</xdr:row>
      <xdr:rowOff>174959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762000" y="190500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7725" y="27587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171450</xdr:colOff>
      <xdr:row>1</xdr:row>
      <xdr:rowOff>75079</xdr:rowOff>
    </xdr:from>
    <xdr:to>
      <xdr:col>17</xdr:col>
      <xdr:colOff>299541</xdr:colOff>
      <xdr:row>3</xdr:row>
      <xdr:rowOff>193984</xdr:rowOff>
    </xdr:to>
    <xdr:pic>
      <xdr:nvPicPr>
        <xdr:cNvPr id="4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30950" y="332254"/>
          <a:ext cx="890091" cy="53800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1343025</xdr:colOff>
      <xdr:row>8</xdr:row>
      <xdr:rowOff>22559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762000" y="257175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7725" y="342546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56029</xdr:rowOff>
    </xdr:from>
    <xdr:to>
      <xdr:col>17</xdr:col>
      <xdr:colOff>190500</xdr:colOff>
      <xdr:row>3</xdr:row>
      <xdr:rowOff>104775</xdr:rowOff>
    </xdr:to>
    <xdr:pic>
      <xdr:nvPicPr>
        <xdr:cNvPr id="4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11600" y="313204"/>
          <a:ext cx="952500" cy="46784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1343025</xdr:colOff>
      <xdr:row>8</xdr:row>
      <xdr:rowOff>22559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762000" y="190500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7725" y="27587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200025</xdr:colOff>
      <xdr:row>0</xdr:row>
      <xdr:rowOff>205068</xdr:rowOff>
    </xdr:from>
    <xdr:to>
      <xdr:col>17</xdr:col>
      <xdr:colOff>297636</xdr:colOff>
      <xdr:row>2</xdr:row>
      <xdr:rowOff>183003</xdr:rowOff>
    </xdr:to>
    <xdr:pic>
      <xdr:nvPicPr>
        <xdr:cNvPr id="4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36125" y="205068"/>
          <a:ext cx="859611" cy="37798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1343025</xdr:colOff>
      <xdr:row>8</xdr:row>
      <xdr:rowOff>22559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762000" y="190500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7725" y="27587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190500</xdr:colOff>
      <xdr:row>1</xdr:row>
      <xdr:rowOff>33617</xdr:rowOff>
    </xdr:from>
    <xdr:to>
      <xdr:col>17</xdr:col>
      <xdr:colOff>288111</xdr:colOff>
      <xdr:row>2</xdr:row>
      <xdr:rowOff>221102</xdr:rowOff>
    </xdr:to>
    <xdr:pic>
      <xdr:nvPicPr>
        <xdr:cNvPr id="5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64350" y="290792"/>
          <a:ext cx="859611" cy="37798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1343025</xdr:colOff>
      <xdr:row>8</xdr:row>
      <xdr:rowOff>22559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762000" y="190500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2017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7725" y="27587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859611</xdr:colOff>
      <xdr:row>3</xdr:row>
      <xdr:rowOff>54135</xdr:rowOff>
    </xdr:to>
    <xdr:pic>
      <xdr:nvPicPr>
        <xdr:cNvPr id="2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50" y="161925"/>
          <a:ext cx="859611" cy="37798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</xdr:colOff>
      <xdr:row>1</xdr:row>
      <xdr:rowOff>0</xdr:rowOff>
    </xdr:from>
    <xdr:to>
      <xdr:col>9</xdr:col>
      <xdr:colOff>414617</xdr:colOff>
      <xdr:row>5</xdr:row>
      <xdr:rowOff>295275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2017. PROVINCIAS</a:t>
          </a:r>
        </a:p>
      </xdr:txBody>
    </xdr:sp>
    <xdr:clientData/>
  </xdr:twoCellAnchor>
  <xdr:oneCellAnchor>
    <xdr:from>
      <xdr:col>2</xdr:col>
      <xdr:colOff>142875</xdr:colOff>
      <xdr:row>1</xdr:row>
      <xdr:rowOff>85725</xdr:rowOff>
    </xdr:from>
    <xdr:ext cx="962025" cy="1266826"/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89647</xdr:colOff>
      <xdr:row>1</xdr:row>
      <xdr:rowOff>22411</xdr:rowOff>
    </xdr:from>
    <xdr:to>
      <xdr:col>17</xdr:col>
      <xdr:colOff>187258</xdr:colOff>
      <xdr:row>2</xdr:row>
      <xdr:rowOff>209896</xdr:rowOff>
    </xdr:to>
    <xdr:pic>
      <xdr:nvPicPr>
        <xdr:cNvPr id="4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74353" y="280146"/>
          <a:ext cx="859611" cy="37798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1343025</xdr:colOff>
      <xdr:row>8</xdr:row>
      <xdr:rowOff>22559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762000" y="190500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2016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7725" y="27587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20</xdr:row>
          <xdr:rowOff>66675</xdr:rowOff>
        </xdr:from>
        <xdr:to>
          <xdr:col>0</xdr:col>
          <xdr:colOff>1095375</xdr:colOff>
          <xdr:row>21</xdr:row>
          <xdr:rowOff>180975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20</xdr:row>
      <xdr:rowOff>99060</xdr:rowOff>
    </xdr:from>
    <xdr:to>
      <xdr:col>1</xdr:col>
      <xdr:colOff>1181100</xdr:colOff>
      <xdr:row>21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24968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20</xdr:row>
      <xdr:rowOff>30480</xdr:rowOff>
    </xdr:from>
    <xdr:to>
      <xdr:col>3</xdr:col>
      <xdr:colOff>1386840</xdr:colOff>
      <xdr:row>22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3078480" y="213360"/>
          <a:ext cx="185166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179295</xdr:colOff>
      <xdr:row>1</xdr:row>
      <xdr:rowOff>33618</xdr:rowOff>
    </xdr:from>
    <xdr:to>
      <xdr:col>17</xdr:col>
      <xdr:colOff>276907</xdr:colOff>
      <xdr:row>2</xdr:row>
      <xdr:rowOff>221103</xdr:rowOff>
    </xdr:to>
    <xdr:pic>
      <xdr:nvPicPr>
        <xdr:cNvPr id="5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01" y="291353"/>
          <a:ext cx="859611" cy="37798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1352939</xdr:colOff>
      <xdr:row>7</xdr:row>
      <xdr:rowOff>186623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758112" y="194388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2015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3837" y="279759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17</xdr:row>
          <xdr:rowOff>66675</xdr:rowOff>
        </xdr:from>
        <xdr:to>
          <xdr:col>0</xdr:col>
          <xdr:colOff>1095375</xdr:colOff>
          <xdr:row>18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1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17</xdr:row>
      <xdr:rowOff>99060</xdr:rowOff>
    </xdr:from>
    <xdr:to>
      <xdr:col>1</xdr:col>
      <xdr:colOff>1181100</xdr:colOff>
      <xdr:row>18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87452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17</xdr:row>
      <xdr:rowOff>30480</xdr:rowOff>
    </xdr:from>
    <xdr:to>
      <xdr:col>3</xdr:col>
      <xdr:colOff>1386840</xdr:colOff>
      <xdr:row>19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3703320" y="213360"/>
          <a:ext cx="188214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67235</xdr:colOff>
      <xdr:row>1</xdr:row>
      <xdr:rowOff>22412</xdr:rowOff>
    </xdr:from>
    <xdr:to>
      <xdr:col>17</xdr:col>
      <xdr:colOff>164847</xdr:colOff>
      <xdr:row>2</xdr:row>
      <xdr:rowOff>209897</xdr:rowOff>
    </xdr:to>
    <xdr:pic>
      <xdr:nvPicPr>
        <xdr:cNvPr id="5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51941" y="280147"/>
          <a:ext cx="859611" cy="37798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1352939</xdr:colOff>
      <xdr:row>7</xdr:row>
      <xdr:rowOff>186623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758112" y="194388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2014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3837" y="279759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15</xdr:row>
          <xdr:rowOff>66675</xdr:rowOff>
        </xdr:from>
        <xdr:to>
          <xdr:col>0</xdr:col>
          <xdr:colOff>1095375</xdr:colOff>
          <xdr:row>16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15</xdr:row>
      <xdr:rowOff>99060</xdr:rowOff>
    </xdr:from>
    <xdr:to>
      <xdr:col>1</xdr:col>
      <xdr:colOff>1181100</xdr:colOff>
      <xdr:row>16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87452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15</xdr:row>
      <xdr:rowOff>30480</xdr:rowOff>
    </xdr:from>
    <xdr:to>
      <xdr:col>3</xdr:col>
      <xdr:colOff>1386840</xdr:colOff>
      <xdr:row>17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3703320" y="213360"/>
          <a:ext cx="188214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123265</xdr:colOff>
      <xdr:row>1</xdr:row>
      <xdr:rowOff>44824</xdr:rowOff>
    </xdr:from>
    <xdr:to>
      <xdr:col>17</xdr:col>
      <xdr:colOff>220877</xdr:colOff>
      <xdr:row>2</xdr:row>
      <xdr:rowOff>232309</xdr:rowOff>
    </xdr:to>
    <xdr:pic>
      <xdr:nvPicPr>
        <xdr:cNvPr id="4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07971" y="302559"/>
          <a:ext cx="859611" cy="37798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1352939</xdr:colOff>
      <xdr:row>7</xdr:row>
      <xdr:rowOff>186623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/>
      </xdr:nvSpPr>
      <xdr:spPr>
        <a:xfrm>
          <a:off x="758112" y="194388"/>
          <a:ext cx="2133600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2013</a:t>
          </a:r>
        </a:p>
      </xdr:txBody>
    </xdr:sp>
    <xdr:clientData/>
  </xdr:twoCellAnchor>
  <xdr:oneCellAnchor>
    <xdr:from>
      <xdr:col>1</xdr:col>
      <xdr:colOff>85725</xdr:colOff>
      <xdr:row>1</xdr:row>
      <xdr:rowOff>85371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43837" y="279759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16</xdr:row>
          <xdr:rowOff>66675</xdr:rowOff>
        </xdr:from>
        <xdr:to>
          <xdr:col>0</xdr:col>
          <xdr:colOff>1095375</xdr:colOff>
          <xdr:row>17</xdr:row>
          <xdr:rowOff>180975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1A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16</xdr:row>
      <xdr:rowOff>99060</xdr:rowOff>
    </xdr:from>
    <xdr:to>
      <xdr:col>1</xdr:col>
      <xdr:colOff>1181100</xdr:colOff>
      <xdr:row>17</xdr:row>
      <xdr:rowOff>175260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87452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16</xdr:row>
      <xdr:rowOff>30480</xdr:rowOff>
    </xdr:from>
    <xdr:to>
      <xdr:col>3</xdr:col>
      <xdr:colOff>1386840</xdr:colOff>
      <xdr:row>18</xdr:row>
      <xdr:rowOff>76200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>
          <a:spLocks noChangeArrowheads="1"/>
        </xdr:cNvSpPr>
      </xdr:nvSpPr>
      <xdr:spPr bwMode="auto">
        <a:xfrm>
          <a:off x="3703320" y="213360"/>
          <a:ext cx="188214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</xdr:row>
      <xdr:rowOff>0</xdr:rowOff>
    </xdr:from>
    <xdr:to>
      <xdr:col>15</xdr:col>
      <xdr:colOff>1362074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6275" y="257175"/>
          <a:ext cx="21888449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CCAA. 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95250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5242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16</xdr:col>
      <xdr:colOff>142875</xdr:colOff>
      <xdr:row>1</xdr:row>
      <xdr:rowOff>9525</xdr:rowOff>
    </xdr:from>
    <xdr:to>
      <xdr:col>17</xdr:col>
      <xdr:colOff>240486</xdr:colOff>
      <xdr:row>2</xdr:row>
      <xdr:rowOff>197010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26650" y="266700"/>
          <a:ext cx="859611" cy="377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0</xdr:rowOff>
    </xdr:from>
    <xdr:to>
      <xdr:col>11</xdr:col>
      <xdr:colOff>1371600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3900" y="257175"/>
          <a:ext cx="16097250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171450</xdr:colOff>
      <xdr:row>1</xdr:row>
      <xdr:rowOff>114300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33450" y="37147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219075</xdr:colOff>
      <xdr:row>1</xdr:row>
      <xdr:rowOff>47625</xdr:rowOff>
    </xdr:from>
    <xdr:to>
      <xdr:col>13</xdr:col>
      <xdr:colOff>316686</xdr:colOff>
      <xdr:row>2</xdr:row>
      <xdr:rowOff>235110</xdr:rowOff>
    </xdr:to>
    <xdr:pic>
      <xdr:nvPicPr>
        <xdr:cNvPr id="7" name="6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35525" y="304800"/>
          <a:ext cx="859611" cy="3779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</xdr:row>
      <xdr:rowOff>0</xdr:rowOff>
    </xdr:from>
    <xdr:to>
      <xdr:col>12</xdr:col>
      <xdr:colOff>19050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6275" y="257175"/>
          <a:ext cx="16440150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1</xdr:row>
      <xdr:rowOff>114300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81050" y="37147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190500</xdr:colOff>
      <xdr:row>0</xdr:row>
      <xdr:rowOff>247650</xdr:rowOff>
    </xdr:from>
    <xdr:to>
      <xdr:col>13</xdr:col>
      <xdr:colOff>288111</xdr:colOff>
      <xdr:row>2</xdr:row>
      <xdr:rowOff>177960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87875" y="247650"/>
          <a:ext cx="859611" cy="3779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</xdr:row>
      <xdr:rowOff>0</xdr:rowOff>
    </xdr:from>
    <xdr:to>
      <xdr:col>11</xdr:col>
      <xdr:colOff>1343025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42950" y="257175"/>
          <a:ext cx="1631632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2017.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114300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76300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133350</xdr:colOff>
      <xdr:row>1</xdr:row>
      <xdr:rowOff>19050</xdr:rowOff>
    </xdr:from>
    <xdr:to>
      <xdr:col>13</xdr:col>
      <xdr:colOff>135711</xdr:colOff>
      <xdr:row>2</xdr:row>
      <xdr:rowOff>206535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30725" y="276225"/>
          <a:ext cx="859611" cy="377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</xdr:row>
      <xdr:rowOff>0</xdr:rowOff>
    </xdr:from>
    <xdr:to>
      <xdr:col>9</xdr:col>
      <xdr:colOff>414617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66750" y="257175"/>
          <a:ext cx="12092267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2016.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742950</xdr:colOff>
      <xdr:row>1</xdr:row>
      <xdr:rowOff>95250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42950" y="35242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9</xdr:col>
      <xdr:colOff>590550</xdr:colOff>
      <xdr:row>1</xdr:row>
      <xdr:rowOff>19050</xdr:rowOff>
    </xdr:from>
    <xdr:to>
      <xdr:col>10</xdr:col>
      <xdr:colOff>688161</xdr:colOff>
      <xdr:row>2</xdr:row>
      <xdr:rowOff>206535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34950" y="276225"/>
          <a:ext cx="859611" cy="377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714376</xdr:colOff>
      <xdr:row>1</xdr:row>
      <xdr:rowOff>0</xdr:rowOff>
    </xdr:from>
    <xdr:to>
      <xdr:col>10</xdr:col>
      <xdr:colOff>57150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14376" y="257175"/>
          <a:ext cx="13668374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2015.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57150</xdr:colOff>
      <xdr:row>1</xdr:row>
      <xdr:rowOff>95250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19150" y="35242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10</xdr:col>
      <xdr:colOff>314325</xdr:colOff>
      <xdr:row>1</xdr:row>
      <xdr:rowOff>28575</xdr:rowOff>
    </xdr:from>
    <xdr:to>
      <xdr:col>11</xdr:col>
      <xdr:colOff>411936</xdr:colOff>
      <xdr:row>2</xdr:row>
      <xdr:rowOff>216060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39925" y="285750"/>
          <a:ext cx="859611" cy="377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10</xdr:col>
      <xdr:colOff>95250</xdr:colOff>
      <xdr:row>5</xdr:row>
      <xdr:rowOff>295275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5325" y="257175"/>
          <a:ext cx="13735050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2014.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57150</xdr:colOff>
      <xdr:row>1</xdr:row>
      <xdr:rowOff>85725</xdr:rowOff>
    </xdr:from>
    <xdr:ext cx="962025" cy="1266826"/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19150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10</xdr:col>
      <xdr:colOff>428625</xdr:colOff>
      <xdr:row>1</xdr:row>
      <xdr:rowOff>38100</xdr:rowOff>
    </xdr:from>
    <xdr:to>
      <xdr:col>11</xdr:col>
      <xdr:colOff>526236</xdr:colOff>
      <xdr:row>2</xdr:row>
      <xdr:rowOff>225585</xdr:rowOff>
    </xdr:to>
    <xdr:pic>
      <xdr:nvPicPr>
        <xdr:cNvPr id="2" name="1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63750" y="295275"/>
          <a:ext cx="859611" cy="37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2.xml"/><Relationship Id="rId4" Type="http://schemas.openxmlformats.org/officeDocument/2006/relationships/image" Target="../media/image4.emf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4.xml"/><Relationship Id="rId4" Type="http://schemas.openxmlformats.org/officeDocument/2006/relationships/image" Target="../media/image4.emf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Relationship Id="rId4" Type="http://schemas.openxmlformats.org/officeDocument/2006/relationships/image" Target="../media/image4.emf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zoomScaleNormal="100" workbookViewId="0"/>
  </sheetViews>
  <sheetFormatPr baseColWidth="10" defaultRowHeight="15" x14ac:dyDescent="0.25"/>
  <cols>
    <col min="1" max="2" width="11.42578125" style="43"/>
    <col min="3" max="3" width="14" style="43" bestFit="1" customWidth="1"/>
    <col min="4" max="4" width="16.5703125" style="43" customWidth="1"/>
    <col min="5" max="6" width="11.42578125" style="43"/>
    <col min="7" max="7" width="13.28515625" style="43" customWidth="1"/>
    <col min="8" max="259" width="11.42578125" style="43"/>
    <col min="260" max="260" width="58.5703125" style="43" customWidth="1"/>
    <col min="261" max="515" width="11.42578125" style="43"/>
    <col min="516" max="516" width="58.5703125" style="43" customWidth="1"/>
    <col min="517" max="771" width="11.42578125" style="43"/>
    <col min="772" max="772" width="58.5703125" style="43" customWidth="1"/>
    <col min="773" max="1027" width="11.42578125" style="43"/>
    <col min="1028" max="1028" width="58.5703125" style="43" customWidth="1"/>
    <col min="1029" max="1283" width="11.42578125" style="43"/>
    <col min="1284" max="1284" width="58.5703125" style="43" customWidth="1"/>
    <col min="1285" max="1539" width="11.42578125" style="43"/>
    <col min="1540" max="1540" width="58.5703125" style="43" customWidth="1"/>
    <col min="1541" max="1795" width="11.42578125" style="43"/>
    <col min="1796" max="1796" width="58.5703125" style="43" customWidth="1"/>
    <col min="1797" max="2051" width="11.42578125" style="43"/>
    <col min="2052" max="2052" width="58.5703125" style="43" customWidth="1"/>
    <col min="2053" max="2307" width="11.42578125" style="43"/>
    <col min="2308" max="2308" width="58.5703125" style="43" customWidth="1"/>
    <col min="2309" max="2563" width="11.42578125" style="43"/>
    <col min="2564" max="2564" width="58.5703125" style="43" customWidth="1"/>
    <col min="2565" max="2819" width="11.42578125" style="43"/>
    <col min="2820" max="2820" width="58.5703125" style="43" customWidth="1"/>
    <col min="2821" max="3075" width="11.42578125" style="43"/>
    <col min="3076" max="3076" width="58.5703125" style="43" customWidth="1"/>
    <col min="3077" max="3331" width="11.42578125" style="43"/>
    <col min="3332" max="3332" width="58.5703125" style="43" customWidth="1"/>
    <col min="3333" max="3587" width="11.42578125" style="43"/>
    <col min="3588" max="3588" width="58.5703125" style="43" customWidth="1"/>
    <col min="3589" max="3843" width="11.42578125" style="43"/>
    <col min="3844" max="3844" width="58.5703125" style="43" customWidth="1"/>
    <col min="3845" max="4099" width="11.42578125" style="43"/>
    <col min="4100" max="4100" width="58.5703125" style="43" customWidth="1"/>
    <col min="4101" max="4355" width="11.42578125" style="43"/>
    <col min="4356" max="4356" width="58.5703125" style="43" customWidth="1"/>
    <col min="4357" max="4611" width="11.42578125" style="43"/>
    <col min="4612" max="4612" width="58.5703125" style="43" customWidth="1"/>
    <col min="4613" max="4867" width="11.42578125" style="43"/>
    <col min="4868" max="4868" width="58.5703125" style="43" customWidth="1"/>
    <col min="4869" max="5123" width="11.42578125" style="43"/>
    <col min="5124" max="5124" width="58.5703125" style="43" customWidth="1"/>
    <col min="5125" max="5379" width="11.42578125" style="43"/>
    <col min="5380" max="5380" width="58.5703125" style="43" customWidth="1"/>
    <col min="5381" max="5635" width="11.42578125" style="43"/>
    <col min="5636" max="5636" width="58.5703125" style="43" customWidth="1"/>
    <col min="5637" max="5891" width="11.42578125" style="43"/>
    <col min="5892" max="5892" width="58.5703125" style="43" customWidth="1"/>
    <col min="5893" max="6147" width="11.42578125" style="43"/>
    <col min="6148" max="6148" width="58.5703125" style="43" customWidth="1"/>
    <col min="6149" max="6403" width="11.42578125" style="43"/>
    <col min="6404" max="6404" width="58.5703125" style="43" customWidth="1"/>
    <col min="6405" max="6659" width="11.42578125" style="43"/>
    <col min="6660" max="6660" width="58.5703125" style="43" customWidth="1"/>
    <col min="6661" max="6915" width="11.42578125" style="43"/>
    <col min="6916" max="6916" width="58.5703125" style="43" customWidth="1"/>
    <col min="6917" max="7171" width="11.42578125" style="43"/>
    <col min="7172" max="7172" width="58.5703125" style="43" customWidth="1"/>
    <col min="7173" max="7427" width="11.42578125" style="43"/>
    <col min="7428" max="7428" width="58.5703125" style="43" customWidth="1"/>
    <col min="7429" max="7683" width="11.42578125" style="43"/>
    <col min="7684" max="7684" width="58.5703125" style="43" customWidth="1"/>
    <col min="7685" max="7939" width="11.42578125" style="43"/>
    <col min="7940" max="7940" width="58.5703125" style="43" customWidth="1"/>
    <col min="7941" max="8195" width="11.42578125" style="43"/>
    <col min="8196" max="8196" width="58.5703125" style="43" customWidth="1"/>
    <col min="8197" max="8451" width="11.42578125" style="43"/>
    <col min="8452" max="8452" width="58.5703125" style="43" customWidth="1"/>
    <col min="8453" max="8707" width="11.42578125" style="43"/>
    <col min="8708" max="8708" width="58.5703125" style="43" customWidth="1"/>
    <col min="8709" max="8963" width="11.42578125" style="43"/>
    <col min="8964" max="8964" width="58.5703125" style="43" customWidth="1"/>
    <col min="8965" max="9219" width="11.42578125" style="43"/>
    <col min="9220" max="9220" width="58.5703125" style="43" customWidth="1"/>
    <col min="9221" max="9475" width="11.42578125" style="43"/>
    <col min="9476" max="9476" width="58.5703125" style="43" customWidth="1"/>
    <col min="9477" max="9731" width="11.42578125" style="43"/>
    <col min="9732" max="9732" width="58.5703125" style="43" customWidth="1"/>
    <col min="9733" max="9987" width="11.42578125" style="43"/>
    <col min="9988" max="9988" width="58.5703125" style="43" customWidth="1"/>
    <col min="9989" max="10243" width="11.42578125" style="43"/>
    <col min="10244" max="10244" width="58.5703125" style="43" customWidth="1"/>
    <col min="10245" max="10499" width="11.42578125" style="43"/>
    <col min="10500" max="10500" width="58.5703125" style="43" customWidth="1"/>
    <col min="10501" max="10755" width="11.42578125" style="43"/>
    <col min="10756" max="10756" width="58.5703125" style="43" customWidth="1"/>
    <col min="10757" max="11011" width="11.42578125" style="43"/>
    <col min="11012" max="11012" width="58.5703125" style="43" customWidth="1"/>
    <col min="11013" max="11267" width="11.42578125" style="43"/>
    <col min="11268" max="11268" width="58.5703125" style="43" customWidth="1"/>
    <col min="11269" max="11523" width="11.42578125" style="43"/>
    <col min="11524" max="11524" width="58.5703125" style="43" customWidth="1"/>
    <col min="11525" max="11779" width="11.42578125" style="43"/>
    <col min="11780" max="11780" width="58.5703125" style="43" customWidth="1"/>
    <col min="11781" max="12035" width="11.42578125" style="43"/>
    <col min="12036" max="12036" width="58.5703125" style="43" customWidth="1"/>
    <col min="12037" max="12291" width="11.42578125" style="43"/>
    <col min="12292" max="12292" width="58.5703125" style="43" customWidth="1"/>
    <col min="12293" max="12547" width="11.42578125" style="43"/>
    <col min="12548" max="12548" width="58.5703125" style="43" customWidth="1"/>
    <col min="12549" max="12803" width="11.42578125" style="43"/>
    <col min="12804" max="12804" width="58.5703125" style="43" customWidth="1"/>
    <col min="12805" max="13059" width="11.42578125" style="43"/>
    <col min="13060" max="13060" width="58.5703125" style="43" customWidth="1"/>
    <col min="13061" max="13315" width="11.42578125" style="43"/>
    <col min="13316" max="13316" width="58.5703125" style="43" customWidth="1"/>
    <col min="13317" max="13571" width="11.42578125" style="43"/>
    <col min="13572" max="13572" width="58.5703125" style="43" customWidth="1"/>
    <col min="13573" max="13827" width="11.42578125" style="43"/>
    <col min="13828" max="13828" width="58.5703125" style="43" customWidth="1"/>
    <col min="13829" max="14083" width="11.42578125" style="43"/>
    <col min="14084" max="14084" width="58.5703125" style="43" customWidth="1"/>
    <col min="14085" max="14339" width="11.42578125" style="43"/>
    <col min="14340" max="14340" width="58.5703125" style="43" customWidth="1"/>
    <col min="14341" max="14595" width="11.42578125" style="43"/>
    <col min="14596" max="14596" width="58.5703125" style="43" customWidth="1"/>
    <col min="14597" max="14851" width="11.42578125" style="43"/>
    <col min="14852" max="14852" width="58.5703125" style="43" customWidth="1"/>
    <col min="14853" max="15107" width="11.42578125" style="43"/>
    <col min="15108" max="15108" width="58.5703125" style="43" customWidth="1"/>
    <col min="15109" max="15363" width="11.42578125" style="43"/>
    <col min="15364" max="15364" width="58.5703125" style="43" customWidth="1"/>
    <col min="15365" max="15619" width="11.42578125" style="43"/>
    <col min="15620" max="15620" width="58.5703125" style="43" customWidth="1"/>
    <col min="15621" max="15875" width="11.42578125" style="43"/>
    <col min="15876" max="15876" width="58.5703125" style="43" customWidth="1"/>
    <col min="15877" max="16131" width="11.42578125" style="43"/>
    <col min="16132" max="16132" width="58.5703125" style="43" customWidth="1"/>
    <col min="16133" max="16384" width="11.42578125" style="43"/>
  </cols>
  <sheetData>
    <row r="1" spans="2:7" ht="20.25" customHeight="1" x14ac:dyDescent="0.25"/>
    <row r="3" spans="2:7" ht="27" customHeight="1" x14ac:dyDescent="0.25">
      <c r="B3" s="47"/>
      <c r="D3" s="48"/>
      <c r="E3" s="49"/>
    </row>
    <row r="4" spans="2:7" ht="27" customHeight="1" x14ac:dyDescent="0.25">
      <c r="B4" s="47"/>
      <c r="D4" s="48"/>
      <c r="E4" s="49"/>
    </row>
    <row r="5" spans="2:7" ht="27" customHeight="1" x14ac:dyDescent="0.25">
      <c r="B5" s="47"/>
      <c r="D5" s="48"/>
      <c r="E5" s="49"/>
    </row>
    <row r="6" spans="2:7" ht="27" customHeight="1" x14ac:dyDescent="0.25">
      <c r="B6" s="47"/>
      <c r="D6" s="48"/>
      <c r="E6" s="49"/>
    </row>
    <row r="9" spans="2:7" x14ac:dyDescent="0.25">
      <c r="B9" s="44"/>
      <c r="C9" s="73" t="s">
        <v>145</v>
      </c>
    </row>
    <row r="10" spans="2:7" ht="15.75" x14ac:dyDescent="0.25">
      <c r="B10" s="44"/>
      <c r="C10" s="46"/>
      <c r="D10" s="46"/>
    </row>
    <row r="11" spans="2:7" ht="15.75" x14ac:dyDescent="0.25">
      <c r="B11" s="44"/>
      <c r="C11" s="75"/>
      <c r="D11" s="46"/>
    </row>
    <row r="12" spans="2:7" ht="30" customHeight="1" x14ac:dyDescent="0.25">
      <c r="C12" s="74" t="s">
        <v>198</v>
      </c>
      <c r="D12" s="44"/>
      <c r="E12" s="74" t="s">
        <v>144</v>
      </c>
      <c r="G12" s="74" t="s">
        <v>140</v>
      </c>
    </row>
    <row r="13" spans="2:7" ht="30" customHeight="1" x14ac:dyDescent="0.25">
      <c r="B13" s="44"/>
      <c r="C13" s="74" t="s">
        <v>147</v>
      </c>
      <c r="E13" s="74" t="s">
        <v>143</v>
      </c>
      <c r="G13" s="74" t="s">
        <v>137</v>
      </c>
    </row>
    <row r="14" spans="2:7" ht="30" customHeight="1" x14ac:dyDescent="0.25">
      <c r="C14" s="74" t="s">
        <v>146</v>
      </c>
      <c r="E14" s="74" t="s">
        <v>142</v>
      </c>
      <c r="G14" s="74" t="s">
        <v>138</v>
      </c>
    </row>
    <row r="15" spans="2:7" ht="30" customHeight="1" x14ac:dyDescent="0.25">
      <c r="B15" s="44"/>
      <c r="C15" s="74" t="s">
        <v>141</v>
      </c>
      <c r="E15" s="74" t="s">
        <v>136</v>
      </c>
      <c r="G15" s="74" t="s">
        <v>139</v>
      </c>
    </row>
    <row r="16" spans="2:7" ht="30" customHeight="1" x14ac:dyDescent="0.25">
      <c r="B16" s="44"/>
      <c r="E16" s="44"/>
    </row>
    <row r="17" spans="2:8" ht="30" customHeight="1" x14ac:dyDescent="0.25">
      <c r="B17" s="44"/>
      <c r="D17" s="74"/>
      <c r="E17" s="44"/>
    </row>
    <row r="18" spans="2:8" ht="30" customHeight="1" x14ac:dyDescent="0.25">
      <c r="B18" s="44"/>
      <c r="D18" s="74"/>
      <c r="E18" s="44"/>
    </row>
    <row r="19" spans="2:8" ht="30" customHeight="1" x14ac:dyDescent="0.25">
      <c r="B19" s="44"/>
      <c r="D19" s="74"/>
      <c r="E19" s="44"/>
    </row>
    <row r="20" spans="2:8" ht="30" customHeight="1" x14ac:dyDescent="0.25">
      <c r="B20" s="44"/>
      <c r="D20" s="74"/>
      <c r="E20" s="44"/>
    </row>
    <row r="21" spans="2:8" ht="15.75" x14ac:dyDescent="0.25">
      <c r="D21" s="74"/>
      <c r="E21" s="44"/>
    </row>
    <row r="22" spans="2:8" ht="15.75" x14ac:dyDescent="0.25">
      <c r="D22" s="74"/>
    </row>
    <row r="24" spans="2:8" ht="15.75" x14ac:dyDescent="0.25">
      <c r="G24" s="76"/>
    </row>
    <row r="26" spans="2:8" ht="15.75" x14ac:dyDescent="0.25">
      <c r="H26" s="76"/>
    </row>
  </sheetData>
  <hyperlinks>
    <hyperlink ref="C9" location="Fuente!A1" display="Fuente" xr:uid="{00000000-0004-0000-0000-000000000000}"/>
    <hyperlink ref="G12" location="'2016 '!A1" display="• Año 2016  " xr:uid="{00000000-0004-0000-0000-000003000000}"/>
    <hyperlink ref="G13" location="'2015 '!A1" display="• Año 2015 " xr:uid="{00000000-0004-0000-0000-000004000000}"/>
    <hyperlink ref="G14" location="'2014 '!A1" display="• Año 2014  " xr:uid="{00000000-0004-0000-0000-000005000000}"/>
    <hyperlink ref="G15" location="'2013 '!A1" display="• Año 2013 " xr:uid="{00000000-0004-0000-0000-000006000000}"/>
    <hyperlink ref="C17:D17" location="'2016 '!A1" display="Año 2016  " xr:uid="{00000000-0004-0000-0000-000008000000}"/>
    <hyperlink ref="C18:D18" location="'2015 '!A1" display="Año 2015 " xr:uid="{00000000-0004-0000-0000-000009000000}"/>
    <hyperlink ref="C19:D19" location="'2014 '!A1" display="Año 2014  " xr:uid="{00000000-0004-0000-0000-00000A000000}"/>
    <hyperlink ref="C20:D20" location="'2013 '!A1" display="Año 2013 " xr:uid="{00000000-0004-0000-0000-00000B000000}"/>
    <hyperlink ref="E13" location="'2019'!A1" display="Año 2019 " xr:uid="{520AF0CC-2146-4C7D-84EF-B3033C09F87E}"/>
    <hyperlink ref="E12" location="'2020'!A1" display="Año 2019 " xr:uid="{246F70E5-85A9-40E4-8A4D-8E8963412CD5}"/>
    <hyperlink ref="C15" location="'2021'!A1" display="• Año 2021" xr:uid="{6D57CF89-FEF8-4D5F-A7BA-E12DA9AC8B5E}"/>
    <hyperlink ref="E14" location="'2018 '!A1" display="• Año 2018 " xr:uid="{530BF82C-B3BA-4F49-87DB-8B914F722FFF}"/>
    <hyperlink ref="C14" location="'2022'!A1" display="• Año 2022" xr:uid="{FE128D6E-E780-440E-A619-2F642C581A5B}"/>
    <hyperlink ref="C13" location="'2023'!A1" display="• Año 2023" xr:uid="{A1EE2F15-59AC-4419-8EE0-E62AC1479737}"/>
    <hyperlink ref="E15" location="'2017 '!A1" display="• Año 2017 " xr:uid="{256B5B4B-B50D-4140-9964-F344D11F1010}"/>
    <hyperlink ref="C12" location="'2024'!A1" display="• Año 2024" xr:uid="{9DF8BAA0-7081-4E76-BE33-C9BCDF2A6E2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showGridLines="0" workbookViewId="0"/>
  </sheetViews>
  <sheetFormatPr baseColWidth="10" defaultRowHeight="15" x14ac:dyDescent="0.25"/>
  <cols>
    <col min="2" max="2" width="41" customWidth="1"/>
    <col min="3" max="10" width="20.7109375" customWidth="1"/>
  </cols>
  <sheetData>
    <row r="1" spans="2:10" s="43" customFormat="1" ht="20.25" customHeight="1" x14ac:dyDescent="0.25"/>
    <row r="2" spans="2:10" s="43" customFormat="1" x14ac:dyDescent="0.25"/>
    <row r="3" spans="2:10" s="43" customFormat="1" ht="27" customHeight="1" x14ac:dyDescent="0.25">
      <c r="C3" s="47"/>
      <c r="E3" s="48"/>
      <c r="F3" s="49"/>
    </row>
    <row r="4" spans="2:10" s="43" customFormat="1" ht="27" customHeight="1" x14ac:dyDescent="0.25">
      <c r="C4" s="47"/>
      <c r="E4" s="48"/>
      <c r="F4" s="49"/>
    </row>
    <row r="5" spans="2:10" s="43" customFormat="1" ht="27" customHeight="1" x14ac:dyDescent="0.25">
      <c r="C5" s="47"/>
      <c r="E5" s="48"/>
      <c r="F5" s="49"/>
    </row>
    <row r="6" spans="2:10" s="43" customFormat="1" ht="27" customHeight="1" x14ac:dyDescent="0.25">
      <c r="C6" s="47"/>
      <c r="E6" s="48"/>
      <c r="F6" s="49"/>
    </row>
    <row r="10" spans="2:10" ht="20.100000000000001" customHeight="1" thickBot="1" x14ac:dyDescent="0.3">
      <c r="B10" s="42"/>
      <c r="C10" s="95" t="s">
        <v>35</v>
      </c>
      <c r="D10" s="96"/>
      <c r="E10" s="100" t="s">
        <v>2</v>
      </c>
      <c r="F10" s="96"/>
      <c r="G10" s="100" t="s">
        <v>33</v>
      </c>
      <c r="H10" s="96"/>
      <c r="I10" s="100" t="s">
        <v>114</v>
      </c>
      <c r="J10" s="96"/>
    </row>
    <row r="11" spans="2:10" ht="20.100000000000001" customHeight="1" thickBot="1" x14ac:dyDescent="0.3">
      <c r="B11" s="42"/>
      <c r="C11" s="54" t="s">
        <v>96</v>
      </c>
      <c r="D11" s="58" t="s">
        <v>49</v>
      </c>
      <c r="E11" s="54" t="s">
        <v>96</v>
      </c>
      <c r="F11" s="58" t="s">
        <v>49</v>
      </c>
      <c r="G11" s="54" t="s">
        <v>96</v>
      </c>
      <c r="H11" s="58" t="s">
        <v>49</v>
      </c>
      <c r="I11" s="54" t="s">
        <v>96</v>
      </c>
      <c r="J11" s="58" t="s">
        <v>49</v>
      </c>
    </row>
    <row r="12" spans="2:10" ht="20.100000000000001" customHeight="1" thickBot="1" x14ac:dyDescent="0.3">
      <c r="B12" s="52" t="s">
        <v>100</v>
      </c>
      <c r="C12" s="55">
        <v>82</v>
      </c>
      <c r="D12" s="60">
        <v>553238.62</v>
      </c>
      <c r="E12" s="55">
        <v>25</v>
      </c>
      <c r="F12" s="60">
        <v>265576.01</v>
      </c>
      <c r="G12" s="55">
        <v>1</v>
      </c>
      <c r="H12" s="60">
        <v>4498.32</v>
      </c>
      <c r="I12" s="55">
        <f>C12+E12+G12</f>
        <v>108</v>
      </c>
      <c r="J12" s="55">
        <f>D12+F12+H12</f>
        <v>823312.95</v>
      </c>
    </row>
    <row r="13" spans="2:10" ht="20.100000000000001" customHeight="1" thickBot="1" x14ac:dyDescent="0.3">
      <c r="B13" s="52" t="s">
        <v>89</v>
      </c>
      <c r="C13" s="55">
        <v>9</v>
      </c>
      <c r="D13" s="60">
        <v>48055.46</v>
      </c>
      <c r="E13" s="55">
        <v>4</v>
      </c>
      <c r="F13" s="60">
        <v>48007.09</v>
      </c>
      <c r="G13" s="55"/>
      <c r="H13" s="60"/>
      <c r="I13" s="55">
        <f t="shared" ref="I13:I30" si="0">C13+E13+G13</f>
        <v>13</v>
      </c>
      <c r="J13" s="55">
        <f t="shared" ref="J13:J30" si="1">D13+F13+H13</f>
        <v>96062.549999999988</v>
      </c>
    </row>
    <row r="14" spans="2:10" ht="20.100000000000001" customHeight="1" thickBot="1" x14ac:dyDescent="0.3">
      <c r="B14" s="52" t="s">
        <v>101</v>
      </c>
      <c r="C14" s="55">
        <v>15</v>
      </c>
      <c r="D14" s="60">
        <v>105380.34</v>
      </c>
      <c r="E14" s="55">
        <v>1</v>
      </c>
      <c r="F14" s="60">
        <v>1939</v>
      </c>
      <c r="G14" s="55"/>
      <c r="H14" s="60"/>
      <c r="I14" s="55">
        <f t="shared" si="0"/>
        <v>16</v>
      </c>
      <c r="J14" s="55">
        <f t="shared" si="1"/>
        <v>107319.34</v>
      </c>
    </row>
    <row r="15" spans="2:10" ht="20.100000000000001" customHeight="1" thickBot="1" x14ac:dyDescent="0.3">
      <c r="B15" s="52" t="s">
        <v>102</v>
      </c>
      <c r="C15" s="55">
        <v>1</v>
      </c>
      <c r="D15" s="60">
        <v>2848.9</v>
      </c>
      <c r="E15" s="55">
        <v>4</v>
      </c>
      <c r="F15" s="60">
        <v>7229.65</v>
      </c>
      <c r="G15" s="55">
        <v>2</v>
      </c>
      <c r="H15" s="60">
        <v>7183.07</v>
      </c>
      <c r="I15" s="55">
        <f t="shared" si="0"/>
        <v>7</v>
      </c>
      <c r="J15" s="55">
        <f t="shared" si="1"/>
        <v>17261.62</v>
      </c>
    </row>
    <row r="16" spans="2:10" ht="20.100000000000001" customHeight="1" thickBot="1" x14ac:dyDescent="0.3">
      <c r="B16" s="52" t="s">
        <v>90</v>
      </c>
      <c r="C16" s="55">
        <v>243</v>
      </c>
      <c r="D16" s="60">
        <v>1418141.36</v>
      </c>
      <c r="E16" s="55">
        <v>9</v>
      </c>
      <c r="F16" s="60">
        <v>296241.68</v>
      </c>
      <c r="G16" s="55">
        <v>1</v>
      </c>
      <c r="H16" s="60">
        <v>64924.15</v>
      </c>
      <c r="I16" s="55">
        <f t="shared" si="0"/>
        <v>253</v>
      </c>
      <c r="J16" s="55">
        <f t="shared" si="1"/>
        <v>1779307.19</v>
      </c>
    </row>
    <row r="17" spans="2:12" ht="20.100000000000001" customHeight="1" thickBot="1" x14ac:dyDescent="0.3">
      <c r="B17" s="52" t="s">
        <v>91</v>
      </c>
      <c r="C17" s="55">
        <v>9</v>
      </c>
      <c r="D17" s="60">
        <v>37576.03</v>
      </c>
      <c r="E17" s="55">
        <v>2</v>
      </c>
      <c r="F17" s="60">
        <v>5971.89</v>
      </c>
      <c r="G17" s="55"/>
      <c r="H17" s="60"/>
      <c r="I17" s="55">
        <f>C17+E17+G17</f>
        <v>11</v>
      </c>
      <c r="J17" s="55">
        <f>D17+F17+H17</f>
        <v>43547.92</v>
      </c>
    </row>
    <row r="18" spans="2:12" ht="20.100000000000001" customHeight="1" thickBot="1" x14ac:dyDescent="0.3">
      <c r="B18" s="52" t="s">
        <v>103</v>
      </c>
      <c r="C18" s="55">
        <v>3</v>
      </c>
      <c r="D18" s="60">
        <v>45677.33</v>
      </c>
      <c r="E18" s="55">
        <v>7</v>
      </c>
      <c r="F18" s="60">
        <v>75401.349999999991</v>
      </c>
      <c r="G18" s="55">
        <v>1</v>
      </c>
      <c r="H18" s="60">
        <v>4895.71</v>
      </c>
      <c r="I18" s="55">
        <f t="shared" si="0"/>
        <v>11</v>
      </c>
      <c r="J18" s="55">
        <f t="shared" si="1"/>
        <v>125974.39</v>
      </c>
    </row>
    <row r="19" spans="2:12" ht="20.100000000000001" customHeight="1" thickBot="1" x14ac:dyDescent="0.3">
      <c r="B19" s="52" t="s">
        <v>104</v>
      </c>
      <c r="C19" s="55">
        <v>23</v>
      </c>
      <c r="D19" s="60">
        <v>203365.78000000003</v>
      </c>
      <c r="E19" s="55">
        <v>1</v>
      </c>
      <c r="F19" s="60">
        <v>17533.97</v>
      </c>
      <c r="G19" s="55"/>
      <c r="H19" s="60"/>
      <c r="I19" s="55">
        <f t="shared" si="0"/>
        <v>24</v>
      </c>
      <c r="J19" s="55">
        <f t="shared" si="1"/>
        <v>220899.75000000003</v>
      </c>
    </row>
    <row r="20" spans="2:12" ht="20.100000000000001" customHeight="1" thickBot="1" x14ac:dyDescent="0.3">
      <c r="B20" s="52" t="s">
        <v>92</v>
      </c>
      <c r="C20" s="55">
        <v>291</v>
      </c>
      <c r="D20" s="60">
        <v>1752623.3</v>
      </c>
      <c r="E20" s="55">
        <v>134</v>
      </c>
      <c r="F20" s="60">
        <v>934221.34</v>
      </c>
      <c r="G20" s="55">
        <v>2</v>
      </c>
      <c r="H20" s="60">
        <v>2639.3</v>
      </c>
      <c r="I20" s="55">
        <f t="shared" si="0"/>
        <v>427</v>
      </c>
      <c r="J20" s="55">
        <f t="shared" si="1"/>
        <v>2689483.94</v>
      </c>
    </row>
    <row r="21" spans="2:12" ht="20.100000000000001" customHeight="1" thickBot="1" x14ac:dyDescent="0.3">
      <c r="B21" s="52" t="s">
        <v>105</v>
      </c>
      <c r="C21" s="55">
        <v>157</v>
      </c>
      <c r="D21" s="60">
        <v>816943.94000000006</v>
      </c>
      <c r="E21" s="55">
        <v>5</v>
      </c>
      <c r="F21" s="60">
        <v>66985.25</v>
      </c>
      <c r="G21" s="55"/>
      <c r="H21" s="60"/>
      <c r="I21" s="55">
        <f t="shared" si="0"/>
        <v>162</v>
      </c>
      <c r="J21" s="55">
        <f t="shared" si="1"/>
        <v>883929.19000000006</v>
      </c>
    </row>
    <row r="22" spans="2:12" ht="20.100000000000001" customHeight="1" thickBot="1" x14ac:dyDescent="0.3">
      <c r="B22" s="52" t="s">
        <v>93</v>
      </c>
      <c r="C22" s="55">
        <v>21</v>
      </c>
      <c r="D22" s="60">
        <v>63273.41</v>
      </c>
      <c r="E22" s="55">
        <v>7</v>
      </c>
      <c r="F22" s="60">
        <v>50880.97</v>
      </c>
      <c r="G22" s="55"/>
      <c r="H22" s="60"/>
      <c r="I22" s="55">
        <f t="shared" si="0"/>
        <v>28</v>
      </c>
      <c r="J22" s="55">
        <f t="shared" si="1"/>
        <v>114154.38</v>
      </c>
    </row>
    <row r="23" spans="2:12" ht="20.100000000000001" customHeight="1" thickBot="1" x14ac:dyDescent="0.3">
      <c r="B23" s="52" t="s">
        <v>94</v>
      </c>
      <c r="C23" s="55">
        <v>25</v>
      </c>
      <c r="D23" s="60">
        <v>212462.50999999998</v>
      </c>
      <c r="E23" s="55">
        <v>10</v>
      </c>
      <c r="F23" s="60">
        <v>33168.18</v>
      </c>
      <c r="G23" s="55"/>
      <c r="H23" s="60"/>
      <c r="I23" s="55">
        <f t="shared" si="0"/>
        <v>35</v>
      </c>
      <c r="J23" s="55">
        <f t="shared" si="1"/>
        <v>245630.68999999997</v>
      </c>
    </row>
    <row r="24" spans="2:12" ht="20.100000000000001" customHeight="1" thickBot="1" x14ac:dyDescent="0.3">
      <c r="B24" s="52" t="s">
        <v>106</v>
      </c>
      <c r="C24" s="55">
        <v>89</v>
      </c>
      <c r="D24" s="60">
        <v>1327354.83</v>
      </c>
      <c r="E24" s="55">
        <v>37</v>
      </c>
      <c r="F24" s="60">
        <v>769379.63</v>
      </c>
      <c r="G24" s="55"/>
      <c r="H24" s="60"/>
      <c r="I24" s="55">
        <f t="shared" si="0"/>
        <v>126</v>
      </c>
      <c r="J24" s="55">
        <f t="shared" si="1"/>
        <v>2096734.46</v>
      </c>
    </row>
    <row r="25" spans="2:12" ht="20.100000000000001" customHeight="1" thickBot="1" x14ac:dyDescent="0.3">
      <c r="B25" s="52" t="s">
        <v>107</v>
      </c>
      <c r="C25" s="55">
        <v>9</v>
      </c>
      <c r="D25" s="60">
        <v>21920.51</v>
      </c>
      <c r="E25" s="55">
        <v>6</v>
      </c>
      <c r="F25" s="60">
        <v>36274.94</v>
      </c>
      <c r="G25" s="55">
        <v>2</v>
      </c>
      <c r="H25" s="60">
        <v>21688.26</v>
      </c>
      <c r="I25" s="55">
        <f t="shared" si="0"/>
        <v>17</v>
      </c>
      <c r="J25" s="55">
        <f t="shared" si="1"/>
        <v>79883.709999999992</v>
      </c>
    </row>
    <row r="26" spans="2:12" ht="20.100000000000001" customHeight="1" thickBot="1" x14ac:dyDescent="0.3">
      <c r="B26" s="52" t="s">
        <v>108</v>
      </c>
      <c r="C26" s="55">
        <v>2</v>
      </c>
      <c r="D26" s="60">
        <v>2121.8200000000002</v>
      </c>
      <c r="E26" s="55"/>
      <c r="F26" s="60"/>
      <c r="G26" s="55"/>
      <c r="H26" s="60"/>
      <c r="I26" s="55">
        <f t="shared" si="0"/>
        <v>2</v>
      </c>
      <c r="J26" s="55">
        <f t="shared" si="1"/>
        <v>2121.8200000000002</v>
      </c>
    </row>
    <row r="27" spans="2:12" ht="20.100000000000001" customHeight="1" thickBot="1" x14ac:dyDescent="0.3">
      <c r="B27" s="52" t="s">
        <v>109</v>
      </c>
      <c r="C27" s="55">
        <v>28</v>
      </c>
      <c r="D27" s="60">
        <v>638043.5</v>
      </c>
      <c r="E27" s="55"/>
      <c r="F27" s="60"/>
      <c r="G27" s="55"/>
      <c r="H27" s="60"/>
      <c r="I27" s="55">
        <f t="shared" si="0"/>
        <v>28</v>
      </c>
      <c r="J27" s="55">
        <f t="shared" si="1"/>
        <v>638043.5</v>
      </c>
    </row>
    <row r="28" spans="2:12" ht="20.100000000000001" customHeight="1" thickBot="1" x14ac:dyDescent="0.3">
      <c r="B28" s="52" t="s">
        <v>110</v>
      </c>
      <c r="C28" s="55">
        <v>3</v>
      </c>
      <c r="D28" s="60">
        <v>26582.03</v>
      </c>
      <c r="E28" s="55"/>
      <c r="F28" s="60"/>
      <c r="G28" s="55"/>
      <c r="H28" s="60"/>
      <c r="I28" s="55">
        <f t="shared" si="0"/>
        <v>3</v>
      </c>
      <c r="J28" s="55">
        <f t="shared" si="1"/>
        <v>26582.03</v>
      </c>
    </row>
    <row r="29" spans="2:12" ht="20.100000000000001" customHeight="1" thickBot="1" x14ac:dyDescent="0.3">
      <c r="B29" s="52" t="s">
        <v>98</v>
      </c>
      <c r="C29" s="55"/>
      <c r="D29" s="60"/>
      <c r="E29" s="55"/>
      <c r="F29" s="60"/>
      <c r="G29" s="55"/>
      <c r="H29" s="60"/>
      <c r="I29" s="55">
        <f t="shared" si="0"/>
        <v>0</v>
      </c>
      <c r="J29" s="55">
        <f t="shared" si="1"/>
        <v>0</v>
      </c>
    </row>
    <row r="30" spans="2:12" ht="20.100000000000001" customHeight="1" thickBot="1" x14ac:dyDescent="0.3">
      <c r="B30" s="53" t="s">
        <v>99</v>
      </c>
      <c r="C30" s="55"/>
      <c r="D30" s="60"/>
      <c r="E30" s="55"/>
      <c r="F30" s="60"/>
      <c r="G30" s="55"/>
      <c r="H30" s="60"/>
      <c r="I30" s="55">
        <f t="shared" si="0"/>
        <v>0</v>
      </c>
      <c r="J30" s="55">
        <f t="shared" si="1"/>
        <v>0</v>
      </c>
    </row>
    <row r="31" spans="2:12" ht="20.100000000000001" customHeight="1" thickBot="1" x14ac:dyDescent="0.3">
      <c r="B31" s="53" t="s">
        <v>95</v>
      </c>
      <c r="C31" s="56">
        <f t="shared" ref="C31:H31" si="2">SUM(C12:C28)</f>
        <v>1010</v>
      </c>
      <c r="D31" s="62">
        <f t="shared" si="2"/>
        <v>7275609.6700000009</v>
      </c>
      <c r="E31" s="56">
        <f t="shared" si="2"/>
        <v>252</v>
      </c>
      <c r="F31" s="62">
        <f t="shared" si="2"/>
        <v>2608810.9499999997</v>
      </c>
      <c r="G31" s="56">
        <f t="shared" si="2"/>
        <v>9</v>
      </c>
      <c r="H31" s="62">
        <f t="shared" si="2"/>
        <v>105828.81000000001</v>
      </c>
      <c r="I31" s="56">
        <f>SUM(I12:I30)</f>
        <v>1271</v>
      </c>
      <c r="J31" s="56">
        <f>SUM(J12:J30)</f>
        <v>9990249.4300000016</v>
      </c>
    </row>
    <row r="32" spans="2:12" x14ac:dyDescent="0.25">
      <c r="K32" s="35"/>
      <c r="L32" s="35"/>
    </row>
  </sheetData>
  <mergeCells count="4">
    <mergeCell ref="C10:D10"/>
    <mergeCell ref="E10:F10"/>
    <mergeCell ref="G10:H10"/>
    <mergeCell ref="I10:J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63"/>
  <sheetViews>
    <sheetView showGridLines="0" topLeftCell="G1" workbookViewId="0">
      <selection activeCell="Q6" sqref="Q6"/>
    </sheetView>
  </sheetViews>
  <sheetFormatPr baseColWidth="10" defaultRowHeight="15" x14ac:dyDescent="0.25"/>
  <cols>
    <col min="2" max="2" width="30.5703125" bestFit="1" customWidth="1"/>
    <col min="3" max="16" width="20.7109375" customWidth="1"/>
  </cols>
  <sheetData>
    <row r="1" spans="2:16" s="43" customFormat="1" ht="20.25" customHeight="1" x14ac:dyDescent="0.25"/>
    <row r="2" spans="2:16" s="43" customFormat="1" x14ac:dyDescent="0.25"/>
    <row r="3" spans="2:16" s="43" customFormat="1" ht="27" customHeight="1" x14ac:dyDescent="0.25">
      <c r="C3" s="47"/>
      <c r="E3" s="48"/>
      <c r="F3" s="49"/>
      <c r="G3" s="48"/>
      <c r="H3" s="49"/>
      <c r="I3" s="48"/>
      <c r="J3" s="49"/>
      <c r="K3" s="48"/>
      <c r="L3" s="49"/>
      <c r="M3" s="48"/>
      <c r="N3" s="49"/>
      <c r="O3" s="48"/>
      <c r="P3" s="49"/>
    </row>
    <row r="4" spans="2:16" s="43" customFormat="1" ht="27" customHeight="1" x14ac:dyDescent="0.25">
      <c r="C4" s="47"/>
      <c r="E4" s="48"/>
      <c r="F4" s="49"/>
      <c r="G4" s="48"/>
      <c r="H4" s="49"/>
      <c r="I4" s="48"/>
      <c r="J4" s="49"/>
      <c r="K4" s="48"/>
      <c r="L4" s="49"/>
      <c r="M4" s="48"/>
      <c r="N4" s="49"/>
      <c r="O4" s="48"/>
      <c r="P4" s="49"/>
    </row>
    <row r="5" spans="2:16" s="43" customFormat="1" ht="27" customHeight="1" x14ac:dyDescent="0.25">
      <c r="C5" s="47"/>
      <c r="E5" s="48"/>
      <c r="F5" s="49"/>
      <c r="G5" s="48"/>
      <c r="H5" s="49"/>
      <c r="I5" s="48"/>
      <c r="J5" s="49"/>
      <c r="K5" s="48"/>
      <c r="L5" s="49"/>
      <c r="M5" s="48"/>
      <c r="N5" s="49"/>
      <c r="O5" s="48"/>
      <c r="P5" s="49"/>
    </row>
    <row r="6" spans="2:16" s="43" customFormat="1" ht="27" customHeight="1" x14ac:dyDescent="0.25">
      <c r="C6" s="47"/>
      <c r="E6" s="48"/>
      <c r="F6" s="49"/>
      <c r="G6" s="48"/>
      <c r="H6" s="49"/>
      <c r="I6" s="48"/>
      <c r="J6" s="49"/>
      <c r="K6" s="48"/>
      <c r="L6" s="49"/>
      <c r="M6" s="48"/>
      <c r="N6" s="49"/>
      <c r="O6" s="48"/>
      <c r="P6" s="49"/>
    </row>
    <row r="10" spans="2:16" ht="20.100000000000001" customHeight="1" thickBot="1" x14ac:dyDescent="0.3">
      <c r="B10" s="42"/>
      <c r="C10" s="95">
        <v>2019</v>
      </c>
      <c r="D10" s="96"/>
      <c r="E10" s="97">
        <v>2018</v>
      </c>
      <c r="F10" s="98"/>
      <c r="G10" s="97">
        <v>2017</v>
      </c>
      <c r="H10" s="98"/>
      <c r="I10" s="97">
        <v>2016</v>
      </c>
      <c r="J10" s="98"/>
      <c r="K10" s="97">
        <v>2015</v>
      </c>
      <c r="L10" s="98"/>
      <c r="M10" s="97">
        <v>2014</v>
      </c>
      <c r="N10" s="98"/>
      <c r="O10" s="97">
        <v>2013</v>
      </c>
      <c r="P10" s="98"/>
    </row>
    <row r="11" spans="2:16" ht="20.100000000000001" customHeight="1" thickBot="1" x14ac:dyDescent="0.3">
      <c r="B11" s="42"/>
      <c r="C11" s="54" t="s">
        <v>96</v>
      </c>
      <c r="D11" s="58" t="s">
        <v>49</v>
      </c>
      <c r="E11" s="59" t="s">
        <v>96</v>
      </c>
      <c r="F11" s="58" t="s">
        <v>49</v>
      </c>
      <c r="G11" s="59" t="s">
        <v>96</v>
      </c>
      <c r="H11" s="58" t="s">
        <v>49</v>
      </c>
      <c r="I11" s="59" t="s">
        <v>96</v>
      </c>
      <c r="J11" s="58" t="s">
        <v>49</v>
      </c>
      <c r="K11" s="59" t="s">
        <v>96</v>
      </c>
      <c r="L11" s="58" t="s">
        <v>49</v>
      </c>
      <c r="M11" s="59" t="s">
        <v>96</v>
      </c>
      <c r="N11" s="58" t="s">
        <v>49</v>
      </c>
      <c r="O11" s="59" t="s">
        <v>96</v>
      </c>
      <c r="P11" s="58" t="s">
        <v>49</v>
      </c>
    </row>
    <row r="12" spans="2:16" ht="20.100000000000001" customHeight="1" thickBot="1" x14ac:dyDescent="0.3">
      <c r="B12" s="52" t="s">
        <v>3</v>
      </c>
      <c r="C12" s="55">
        <v>27</v>
      </c>
      <c r="D12" s="60">
        <v>178970.55</v>
      </c>
      <c r="E12" s="55">
        <v>70</v>
      </c>
      <c r="F12" s="60">
        <v>1118978.1600000001</v>
      </c>
      <c r="G12" s="55">
        <v>48</v>
      </c>
      <c r="H12" s="60">
        <v>451791.33</v>
      </c>
      <c r="I12" s="55">
        <v>92</v>
      </c>
      <c r="J12" s="60">
        <v>794911.32</v>
      </c>
      <c r="K12" s="55">
        <v>104</v>
      </c>
      <c r="L12" s="60">
        <v>701547.34000000008</v>
      </c>
      <c r="M12" s="55">
        <v>55</v>
      </c>
      <c r="N12" s="60">
        <v>532353.58000000007</v>
      </c>
      <c r="O12" s="55">
        <v>17</v>
      </c>
      <c r="P12" s="60">
        <v>135155</v>
      </c>
    </row>
    <row r="13" spans="2:16" ht="20.100000000000001" customHeight="1" thickBot="1" x14ac:dyDescent="0.3">
      <c r="B13" s="52" t="s">
        <v>121</v>
      </c>
      <c r="C13" s="55">
        <v>5</v>
      </c>
      <c r="D13" s="61">
        <v>36795.479999999996</v>
      </c>
      <c r="E13" s="55">
        <v>2</v>
      </c>
      <c r="F13" s="61">
        <v>11171.16</v>
      </c>
      <c r="G13" s="55">
        <v>7</v>
      </c>
      <c r="H13" s="61">
        <v>30658.23</v>
      </c>
      <c r="I13" s="55">
        <v>6</v>
      </c>
      <c r="J13" s="61">
        <v>111167.11</v>
      </c>
      <c r="K13" s="55">
        <v>4</v>
      </c>
      <c r="L13" s="61">
        <v>25858.940000000002</v>
      </c>
      <c r="M13" s="55">
        <v>27</v>
      </c>
      <c r="N13" s="61">
        <v>223403.24</v>
      </c>
      <c r="O13" s="55">
        <v>12</v>
      </c>
      <c r="P13" s="61">
        <v>155423.57</v>
      </c>
    </row>
    <row r="14" spans="2:16" ht="20.100000000000001" customHeight="1" thickBot="1" x14ac:dyDescent="0.3">
      <c r="B14" s="52" t="s">
        <v>4</v>
      </c>
      <c r="C14" s="55">
        <v>4</v>
      </c>
      <c r="D14" s="61">
        <v>167647.37</v>
      </c>
      <c r="E14" s="55">
        <v>4</v>
      </c>
      <c r="F14" s="61">
        <v>35511.21</v>
      </c>
      <c r="G14" s="55">
        <v>6</v>
      </c>
      <c r="H14" s="61">
        <v>56615.56</v>
      </c>
      <c r="I14" s="55">
        <v>4</v>
      </c>
      <c r="J14" s="61">
        <v>51037.919999999998</v>
      </c>
      <c r="K14" s="55">
        <v>10</v>
      </c>
      <c r="L14" s="61">
        <v>143809.5</v>
      </c>
      <c r="M14" s="55">
        <v>17</v>
      </c>
      <c r="N14" s="61">
        <v>165535.66</v>
      </c>
      <c r="O14" s="55">
        <v>8</v>
      </c>
      <c r="P14" s="61">
        <v>99109.22</v>
      </c>
    </row>
    <row r="15" spans="2:16" ht="20.100000000000001" customHeight="1" thickBot="1" x14ac:dyDescent="0.3">
      <c r="B15" s="52" t="s">
        <v>5</v>
      </c>
      <c r="C15" s="55">
        <v>117</v>
      </c>
      <c r="D15" s="61">
        <v>1231669.48</v>
      </c>
      <c r="E15" s="55">
        <v>148</v>
      </c>
      <c r="F15" s="61">
        <v>1075358.5999999999</v>
      </c>
      <c r="G15" s="55">
        <v>107</v>
      </c>
      <c r="H15" s="61">
        <v>521530.52</v>
      </c>
      <c r="I15" s="55">
        <v>205</v>
      </c>
      <c r="J15" s="61">
        <v>811144.32500000007</v>
      </c>
      <c r="K15" s="55">
        <v>168</v>
      </c>
      <c r="L15" s="61">
        <v>534485.75</v>
      </c>
      <c r="M15" s="55">
        <v>174</v>
      </c>
      <c r="N15" s="61">
        <v>720309.46</v>
      </c>
      <c r="O15" s="55">
        <v>73</v>
      </c>
      <c r="P15" s="61">
        <v>301990.55</v>
      </c>
    </row>
    <row r="16" spans="2:16" ht="20.100000000000001" customHeight="1" thickBot="1" x14ac:dyDescent="0.3">
      <c r="B16" s="52" t="s">
        <v>122</v>
      </c>
      <c r="C16" s="55">
        <v>25</v>
      </c>
      <c r="D16" s="61">
        <v>217537.62</v>
      </c>
      <c r="E16" s="55">
        <v>15</v>
      </c>
      <c r="F16" s="61">
        <v>173077.75</v>
      </c>
      <c r="G16" s="55">
        <v>26</v>
      </c>
      <c r="H16" s="61">
        <v>327049.17</v>
      </c>
      <c r="I16" s="55">
        <v>21</v>
      </c>
      <c r="J16" s="61">
        <v>234900.4</v>
      </c>
      <c r="K16" s="55">
        <v>26</v>
      </c>
      <c r="L16" s="61">
        <v>208811.06999999998</v>
      </c>
      <c r="M16" s="55">
        <v>14</v>
      </c>
      <c r="N16" s="61">
        <v>92297.760000000009</v>
      </c>
      <c r="O16" s="55">
        <v>3</v>
      </c>
      <c r="P16" s="61">
        <v>53426.61</v>
      </c>
    </row>
    <row r="17" spans="2:16" ht="20.100000000000001" customHeight="1" thickBot="1" x14ac:dyDescent="0.3">
      <c r="B17" s="52" t="s">
        <v>7</v>
      </c>
      <c r="C17" s="55">
        <v>5</v>
      </c>
      <c r="D17" s="61">
        <v>44823.34</v>
      </c>
      <c r="E17" s="55">
        <v>17</v>
      </c>
      <c r="F17" s="61">
        <v>230565.96</v>
      </c>
      <c r="G17" s="55">
        <v>11</v>
      </c>
      <c r="H17" s="61">
        <v>141806.93</v>
      </c>
      <c r="I17" s="55">
        <v>18</v>
      </c>
      <c r="J17" s="61">
        <v>136165.15</v>
      </c>
      <c r="K17" s="55">
        <v>32</v>
      </c>
      <c r="L17" s="61">
        <v>342354</v>
      </c>
      <c r="M17" s="55">
        <v>46</v>
      </c>
      <c r="N17" s="61">
        <v>366848.81</v>
      </c>
      <c r="O17" s="55">
        <v>16</v>
      </c>
      <c r="P17" s="61">
        <v>107319.34</v>
      </c>
    </row>
    <row r="18" spans="2:16" ht="20.100000000000001" customHeight="1" thickBot="1" x14ac:dyDescent="0.3">
      <c r="B18" s="52" t="s">
        <v>8</v>
      </c>
      <c r="C18" s="55">
        <v>16</v>
      </c>
      <c r="D18" s="61">
        <v>234680.02</v>
      </c>
      <c r="E18" s="55">
        <v>50</v>
      </c>
      <c r="F18" s="61">
        <v>216801.41</v>
      </c>
      <c r="G18" s="55">
        <v>73</v>
      </c>
      <c r="H18" s="61">
        <v>403466.04</v>
      </c>
      <c r="I18" s="55">
        <v>73</v>
      </c>
      <c r="J18" s="61">
        <v>540043.18999999994</v>
      </c>
      <c r="K18" s="55">
        <v>92</v>
      </c>
      <c r="L18" s="61">
        <v>794905.82000000007</v>
      </c>
      <c r="M18" s="55">
        <v>37</v>
      </c>
      <c r="N18" s="61">
        <v>208578.21000000002</v>
      </c>
      <c r="O18" s="55">
        <v>27</v>
      </c>
      <c r="P18" s="61">
        <v>113324.12</v>
      </c>
    </row>
    <row r="19" spans="2:16" ht="20.100000000000001" customHeight="1" thickBot="1" x14ac:dyDescent="0.3">
      <c r="B19" s="52" t="s">
        <v>9</v>
      </c>
      <c r="C19" s="55">
        <v>435</v>
      </c>
      <c r="D19" s="61">
        <v>4830721.6779999994</v>
      </c>
      <c r="E19" s="55">
        <v>405</v>
      </c>
      <c r="F19" s="61">
        <v>4441730.71</v>
      </c>
      <c r="G19" s="55">
        <v>270</v>
      </c>
      <c r="H19" s="61">
        <v>3387853.6239999998</v>
      </c>
      <c r="I19" s="55">
        <v>515</v>
      </c>
      <c r="J19" s="61">
        <v>3708938.4</v>
      </c>
      <c r="K19" s="55">
        <v>514</v>
      </c>
      <c r="L19" s="61">
        <v>4006106.45</v>
      </c>
      <c r="M19" s="55">
        <v>605</v>
      </c>
      <c r="N19" s="61">
        <v>4383627.53</v>
      </c>
      <c r="O19" s="55">
        <v>378</v>
      </c>
      <c r="P19" s="61">
        <v>2360414.48</v>
      </c>
    </row>
    <row r="20" spans="2:16" ht="20.100000000000001" customHeight="1" thickBot="1" x14ac:dyDescent="0.3">
      <c r="B20" s="52" t="s">
        <v>34</v>
      </c>
      <c r="C20" s="55">
        <v>1</v>
      </c>
      <c r="D20" s="61">
        <v>67488.58</v>
      </c>
      <c r="E20" s="55">
        <v>0</v>
      </c>
      <c r="F20" s="61">
        <v>0</v>
      </c>
      <c r="G20" s="55">
        <v>0</v>
      </c>
      <c r="H20" s="61">
        <v>0</v>
      </c>
      <c r="I20" s="55">
        <v>0</v>
      </c>
      <c r="J20" s="61">
        <v>0</v>
      </c>
      <c r="K20" s="55">
        <v>2</v>
      </c>
      <c r="L20" s="61">
        <v>11579.25</v>
      </c>
      <c r="M20" s="55">
        <v>1</v>
      </c>
      <c r="N20" s="61">
        <v>14797.97</v>
      </c>
      <c r="O20" s="55">
        <v>2</v>
      </c>
      <c r="P20" s="61">
        <v>39598.46</v>
      </c>
    </row>
    <row r="21" spans="2:16" ht="20.100000000000001" customHeight="1" thickBot="1" x14ac:dyDescent="0.3">
      <c r="B21" s="52" t="s">
        <v>123</v>
      </c>
      <c r="C21" s="55">
        <v>2</v>
      </c>
      <c r="D21" s="61">
        <v>1756.1</v>
      </c>
      <c r="E21" s="55">
        <v>2</v>
      </c>
      <c r="F21" s="61">
        <v>22036.07</v>
      </c>
      <c r="G21" s="55">
        <v>3</v>
      </c>
      <c r="H21" s="61">
        <v>58323.199999999997</v>
      </c>
      <c r="I21" s="55">
        <v>7</v>
      </c>
      <c r="J21" s="61">
        <v>122850.3</v>
      </c>
      <c r="K21" s="55">
        <v>9</v>
      </c>
      <c r="L21" s="61">
        <v>102552</v>
      </c>
      <c r="M21" s="55">
        <v>9</v>
      </c>
      <c r="N21" s="61">
        <v>88711.61</v>
      </c>
      <c r="O21" s="55">
        <v>1</v>
      </c>
      <c r="P21" s="61">
        <v>830.26</v>
      </c>
    </row>
    <row r="22" spans="2:16" ht="20.100000000000001" customHeight="1" thickBot="1" x14ac:dyDescent="0.3">
      <c r="B22" s="52" t="s">
        <v>124</v>
      </c>
      <c r="C22" s="55">
        <v>15</v>
      </c>
      <c r="D22" s="61">
        <v>472916.10000000003</v>
      </c>
      <c r="E22" s="55">
        <v>5</v>
      </c>
      <c r="F22" s="61">
        <v>87186.92</v>
      </c>
      <c r="G22" s="55">
        <v>26</v>
      </c>
      <c r="H22" s="61">
        <v>266390.06</v>
      </c>
      <c r="I22" s="55">
        <v>12</v>
      </c>
      <c r="J22" s="61">
        <v>160186.99</v>
      </c>
      <c r="K22" s="55">
        <v>5</v>
      </c>
      <c r="L22" s="61">
        <v>236687.73</v>
      </c>
      <c r="M22" s="55">
        <v>12</v>
      </c>
      <c r="N22" s="61">
        <v>46202.579999999994</v>
      </c>
      <c r="O22" s="55">
        <v>7</v>
      </c>
      <c r="P22" s="61">
        <v>39231.69</v>
      </c>
    </row>
    <row r="23" spans="2:16" ht="20.100000000000001" customHeight="1" thickBot="1" x14ac:dyDescent="0.3">
      <c r="B23" s="52" t="s">
        <v>11</v>
      </c>
      <c r="C23" s="55">
        <v>0</v>
      </c>
      <c r="D23" s="61">
        <v>0</v>
      </c>
      <c r="E23" s="55">
        <v>0</v>
      </c>
      <c r="F23" s="61">
        <v>0</v>
      </c>
      <c r="G23" s="55">
        <v>1</v>
      </c>
      <c r="H23" s="61">
        <v>5272.08</v>
      </c>
      <c r="I23" s="55">
        <v>5</v>
      </c>
      <c r="J23" s="61">
        <v>53949.21</v>
      </c>
      <c r="K23" s="55">
        <v>6</v>
      </c>
      <c r="L23" s="61">
        <v>72177.039999999994</v>
      </c>
      <c r="M23" s="55">
        <v>10</v>
      </c>
      <c r="N23" s="61">
        <v>56519.64</v>
      </c>
      <c r="O23" s="55">
        <v>11</v>
      </c>
      <c r="P23" s="61">
        <v>43547.92</v>
      </c>
    </row>
    <row r="24" spans="2:16" ht="20.100000000000001" customHeight="1" thickBot="1" x14ac:dyDescent="0.3">
      <c r="B24" s="52" t="s">
        <v>125</v>
      </c>
      <c r="C24" s="55">
        <v>5</v>
      </c>
      <c r="D24" s="61">
        <v>62098.369999999995</v>
      </c>
      <c r="E24" s="55">
        <v>1</v>
      </c>
      <c r="F24" s="61">
        <v>3867.61</v>
      </c>
      <c r="G24" s="55">
        <v>1</v>
      </c>
      <c r="H24" s="61">
        <v>12205.44</v>
      </c>
      <c r="I24" s="55">
        <v>4</v>
      </c>
      <c r="J24" s="61">
        <v>30483.45</v>
      </c>
      <c r="K24" s="55">
        <v>4</v>
      </c>
      <c r="L24" s="61">
        <v>8135.05</v>
      </c>
      <c r="M24" s="55">
        <v>3</v>
      </c>
      <c r="N24" s="61">
        <v>20801.02</v>
      </c>
      <c r="O24" s="55">
        <v>4</v>
      </c>
      <c r="P24" s="61">
        <v>76359.350000000006</v>
      </c>
    </row>
    <row r="25" spans="2:16" ht="20.100000000000001" customHeight="1" thickBot="1" x14ac:dyDescent="0.3">
      <c r="B25" s="52" t="s">
        <v>52</v>
      </c>
      <c r="C25" s="55">
        <v>0</v>
      </c>
      <c r="D25" s="61">
        <v>0</v>
      </c>
      <c r="E25" s="55">
        <v>2</v>
      </c>
      <c r="F25" s="61">
        <v>10526.4</v>
      </c>
      <c r="G25" s="55">
        <v>3</v>
      </c>
      <c r="H25" s="61">
        <v>15079.69</v>
      </c>
      <c r="I25" s="55">
        <v>1</v>
      </c>
      <c r="J25" s="61">
        <v>510.3</v>
      </c>
      <c r="K25" s="55">
        <v>0</v>
      </c>
      <c r="L25" s="61">
        <v>0</v>
      </c>
      <c r="M25" s="55">
        <v>1</v>
      </c>
      <c r="N25" s="61">
        <v>25262.44</v>
      </c>
      <c r="O25" s="55">
        <v>0</v>
      </c>
      <c r="P25" s="61">
        <v>0</v>
      </c>
    </row>
    <row r="26" spans="2:16" ht="20.100000000000001" customHeight="1" thickBot="1" x14ac:dyDescent="0.3">
      <c r="B26" s="52" t="s">
        <v>39</v>
      </c>
      <c r="C26" s="55">
        <v>3</v>
      </c>
      <c r="D26" s="61">
        <v>83056.28</v>
      </c>
      <c r="E26" s="55">
        <v>4</v>
      </c>
      <c r="F26" s="61">
        <v>143449.26999999999</v>
      </c>
      <c r="G26" s="55">
        <v>1</v>
      </c>
      <c r="H26" s="61">
        <v>2012.4</v>
      </c>
      <c r="I26" s="55">
        <v>1</v>
      </c>
      <c r="J26" s="61">
        <v>27621.93</v>
      </c>
      <c r="K26" s="55">
        <v>3</v>
      </c>
      <c r="L26" s="61">
        <v>4351.38</v>
      </c>
      <c r="M26" s="55">
        <v>3</v>
      </c>
      <c r="N26" s="61">
        <v>14198.73</v>
      </c>
      <c r="O26" s="55">
        <v>5</v>
      </c>
      <c r="P26" s="61">
        <v>20758.32</v>
      </c>
    </row>
    <row r="27" spans="2:16" ht="20.100000000000001" customHeight="1" thickBot="1" x14ac:dyDescent="0.3">
      <c r="B27" s="52" t="s">
        <v>126</v>
      </c>
      <c r="C27" s="55">
        <v>2</v>
      </c>
      <c r="D27" s="61">
        <v>44072.04</v>
      </c>
      <c r="E27" s="55">
        <v>11</v>
      </c>
      <c r="F27" s="61">
        <v>63722.09</v>
      </c>
      <c r="G27" s="55">
        <v>4</v>
      </c>
      <c r="H27" s="61">
        <v>19624.909999999996</v>
      </c>
      <c r="I27" s="55">
        <v>6</v>
      </c>
      <c r="J27" s="61">
        <v>56522.33</v>
      </c>
      <c r="K27" s="55">
        <v>5</v>
      </c>
      <c r="L27" s="61">
        <v>84223.92</v>
      </c>
      <c r="M27" s="55">
        <v>9</v>
      </c>
      <c r="N27" s="61">
        <v>142416.99</v>
      </c>
      <c r="O27" s="55">
        <v>6</v>
      </c>
      <c r="P27" s="61">
        <v>95639.6</v>
      </c>
    </row>
    <row r="28" spans="2:16" ht="20.100000000000001" customHeight="1" thickBot="1" x14ac:dyDescent="0.3">
      <c r="B28" s="52" t="s">
        <v>55</v>
      </c>
      <c r="C28" s="55">
        <v>1</v>
      </c>
      <c r="D28" s="61">
        <v>2796.21</v>
      </c>
      <c r="E28" s="55">
        <v>5</v>
      </c>
      <c r="F28" s="61">
        <v>54063.35</v>
      </c>
      <c r="G28" s="55">
        <v>11</v>
      </c>
      <c r="H28" s="61">
        <v>85332.5</v>
      </c>
      <c r="I28" s="55">
        <v>2</v>
      </c>
      <c r="J28" s="61">
        <v>6288.78</v>
      </c>
      <c r="K28" s="55">
        <v>0</v>
      </c>
      <c r="L28" s="61">
        <v>0</v>
      </c>
      <c r="M28" s="55">
        <v>1</v>
      </c>
      <c r="N28" s="61">
        <v>21853.22</v>
      </c>
      <c r="O28" s="55">
        <v>0</v>
      </c>
      <c r="P28" s="61">
        <v>0</v>
      </c>
    </row>
    <row r="29" spans="2:16" ht="20.100000000000001" customHeight="1" thickBot="1" x14ac:dyDescent="0.3">
      <c r="B29" s="52" t="s">
        <v>13</v>
      </c>
      <c r="C29" s="55">
        <v>20</v>
      </c>
      <c r="D29" s="61">
        <v>111735.98</v>
      </c>
      <c r="E29" s="55">
        <v>9</v>
      </c>
      <c r="F29" s="61">
        <v>33676.389999999992</v>
      </c>
      <c r="G29" s="55">
        <v>25</v>
      </c>
      <c r="H29" s="61">
        <v>80438.880000000005</v>
      </c>
      <c r="I29" s="55">
        <v>20</v>
      </c>
      <c r="J29" s="61">
        <v>131518.81</v>
      </c>
      <c r="K29" s="55">
        <v>30</v>
      </c>
      <c r="L29" s="61">
        <v>230297.28</v>
      </c>
      <c r="M29" s="55">
        <v>26</v>
      </c>
      <c r="N29" s="61">
        <v>127972.65000000001</v>
      </c>
      <c r="O29" s="55">
        <v>14</v>
      </c>
      <c r="P29" s="61">
        <v>97890.11</v>
      </c>
    </row>
    <row r="30" spans="2:16" ht="20.100000000000001" customHeight="1" thickBot="1" x14ac:dyDescent="0.3">
      <c r="B30" s="52" t="s">
        <v>14</v>
      </c>
      <c r="C30" s="55">
        <v>10</v>
      </c>
      <c r="D30" s="61">
        <v>72718.89</v>
      </c>
      <c r="E30" s="55">
        <v>10</v>
      </c>
      <c r="F30" s="61">
        <v>106020.56999999999</v>
      </c>
      <c r="G30" s="55">
        <v>5</v>
      </c>
      <c r="H30" s="61">
        <v>41934.75</v>
      </c>
      <c r="I30" s="55">
        <v>6</v>
      </c>
      <c r="J30" s="61">
        <v>70020.09</v>
      </c>
      <c r="K30" s="55">
        <v>11</v>
      </c>
      <c r="L30" s="61">
        <v>64177.29</v>
      </c>
      <c r="M30" s="55">
        <v>7</v>
      </c>
      <c r="N30" s="61">
        <v>171309.11000000002</v>
      </c>
      <c r="O30" s="55">
        <v>11</v>
      </c>
      <c r="P30" s="61">
        <v>61247.55</v>
      </c>
    </row>
    <row r="31" spans="2:16" ht="20.100000000000001" customHeight="1" thickBot="1" x14ac:dyDescent="0.3">
      <c r="B31" s="52" t="s">
        <v>40</v>
      </c>
      <c r="C31" s="55">
        <v>0</v>
      </c>
      <c r="D31" s="61">
        <v>0</v>
      </c>
      <c r="E31" s="55">
        <v>8</v>
      </c>
      <c r="F31" s="61">
        <v>80279.839999999997</v>
      </c>
      <c r="G31" s="55">
        <v>2</v>
      </c>
      <c r="H31" s="61">
        <v>19593.400000000001</v>
      </c>
      <c r="I31" s="55">
        <v>7</v>
      </c>
      <c r="J31" s="61">
        <v>51318.83</v>
      </c>
      <c r="K31" s="55">
        <v>4</v>
      </c>
      <c r="L31" s="61">
        <v>22274.82</v>
      </c>
      <c r="M31" s="55">
        <v>11</v>
      </c>
      <c r="N31" s="61">
        <v>102708.81</v>
      </c>
      <c r="O31" s="55">
        <v>11</v>
      </c>
      <c r="P31" s="61">
        <v>101032.21</v>
      </c>
    </row>
    <row r="32" spans="2:16" ht="20.100000000000001" customHeight="1" thickBot="1" x14ac:dyDescent="0.3">
      <c r="B32" s="52" t="s">
        <v>127</v>
      </c>
      <c r="C32" s="55">
        <v>1</v>
      </c>
      <c r="D32" s="61">
        <v>8613.27</v>
      </c>
      <c r="E32" s="55">
        <v>1</v>
      </c>
      <c r="F32" s="61">
        <v>570.5</v>
      </c>
      <c r="G32" s="55">
        <v>1</v>
      </c>
      <c r="H32" s="61">
        <v>12311.92</v>
      </c>
      <c r="I32" s="55">
        <v>6</v>
      </c>
      <c r="J32" s="61">
        <v>103726.94</v>
      </c>
      <c r="K32" s="55">
        <v>6</v>
      </c>
      <c r="L32" s="61">
        <v>218434.26</v>
      </c>
      <c r="M32" s="55">
        <v>8</v>
      </c>
      <c r="N32" s="61">
        <v>120119.32</v>
      </c>
      <c r="O32" s="55">
        <v>1</v>
      </c>
      <c r="P32" s="61">
        <v>5575.48</v>
      </c>
    </row>
    <row r="33" spans="2:16" ht="20.100000000000001" customHeight="1" thickBot="1" x14ac:dyDescent="0.3">
      <c r="B33" s="52" t="s">
        <v>15</v>
      </c>
      <c r="C33" s="55">
        <v>13</v>
      </c>
      <c r="D33" s="61">
        <v>179458.62</v>
      </c>
      <c r="E33" s="55">
        <v>18</v>
      </c>
      <c r="F33" s="61">
        <v>229725.4</v>
      </c>
      <c r="G33" s="55">
        <v>12</v>
      </c>
      <c r="H33" s="61">
        <v>70970.349999999991</v>
      </c>
      <c r="I33" s="55">
        <v>5</v>
      </c>
      <c r="J33" s="61">
        <v>13501.61</v>
      </c>
      <c r="K33" s="55">
        <v>7</v>
      </c>
      <c r="L33" s="61">
        <v>66808.100000000006</v>
      </c>
      <c r="M33" s="55">
        <v>7</v>
      </c>
      <c r="N33" s="61">
        <v>51084.51</v>
      </c>
      <c r="O33" s="55">
        <v>1</v>
      </c>
      <c r="P33" s="61">
        <v>37596.639999999999</v>
      </c>
    </row>
    <row r="34" spans="2:16" ht="20.100000000000001" customHeight="1" thickBot="1" x14ac:dyDescent="0.3">
      <c r="B34" s="52" t="s">
        <v>16</v>
      </c>
      <c r="C34" s="55">
        <v>1</v>
      </c>
      <c r="D34" s="61">
        <v>4361.92</v>
      </c>
      <c r="E34" s="55"/>
      <c r="F34" s="61"/>
      <c r="G34" s="55">
        <v>0</v>
      </c>
      <c r="H34" s="61">
        <v>0</v>
      </c>
      <c r="I34" s="55">
        <v>0</v>
      </c>
      <c r="J34" s="61">
        <v>0</v>
      </c>
      <c r="K34" s="55">
        <v>0</v>
      </c>
      <c r="L34" s="61">
        <v>0</v>
      </c>
      <c r="M34" s="55">
        <v>2</v>
      </c>
      <c r="N34" s="61">
        <v>9066.76</v>
      </c>
      <c r="O34" s="55">
        <v>2</v>
      </c>
      <c r="P34" s="61">
        <v>38285.93</v>
      </c>
    </row>
    <row r="35" spans="2:16" ht="20.100000000000001" customHeight="1" thickBot="1" x14ac:dyDescent="0.3">
      <c r="B35" s="52" t="s">
        <v>17</v>
      </c>
      <c r="C35" s="55">
        <v>23</v>
      </c>
      <c r="D35" s="61">
        <v>2771577.8000000003</v>
      </c>
      <c r="E35" s="55">
        <v>47</v>
      </c>
      <c r="F35" s="61">
        <v>465615.59</v>
      </c>
      <c r="G35" s="55">
        <v>40</v>
      </c>
      <c r="H35" s="61">
        <v>426827.83999999997</v>
      </c>
      <c r="I35" s="55">
        <v>33</v>
      </c>
      <c r="J35" s="61">
        <v>372566.19999999995</v>
      </c>
      <c r="K35" s="55">
        <v>26</v>
      </c>
      <c r="L35" s="61">
        <v>215062.47999999998</v>
      </c>
      <c r="M35" s="55">
        <v>17</v>
      </c>
      <c r="N35" s="61">
        <v>118872.11</v>
      </c>
      <c r="O35" s="55">
        <v>7</v>
      </c>
      <c r="P35" s="61">
        <v>17261.62</v>
      </c>
    </row>
    <row r="36" spans="2:16" ht="20.100000000000001" customHeight="1" thickBot="1" x14ac:dyDescent="0.3">
      <c r="B36" s="52" t="s">
        <v>128</v>
      </c>
      <c r="C36" s="55">
        <v>1</v>
      </c>
      <c r="D36" s="61">
        <v>16258.39</v>
      </c>
      <c r="E36" s="55">
        <v>1</v>
      </c>
      <c r="F36" s="61">
        <v>12294.18</v>
      </c>
      <c r="G36" s="55">
        <v>4</v>
      </c>
      <c r="H36" s="61">
        <v>14821.33</v>
      </c>
      <c r="I36" s="55">
        <v>3</v>
      </c>
      <c r="J36" s="61">
        <v>8315.92</v>
      </c>
      <c r="K36" s="55">
        <v>2</v>
      </c>
      <c r="L36" s="61">
        <v>7694.92</v>
      </c>
      <c r="M36" s="55">
        <v>0</v>
      </c>
      <c r="N36" s="61">
        <v>0</v>
      </c>
      <c r="O36" s="55">
        <v>1</v>
      </c>
      <c r="P36" s="61">
        <v>758.12</v>
      </c>
    </row>
    <row r="37" spans="2:16" ht="20.100000000000001" customHeight="1" thickBot="1" x14ac:dyDescent="0.3">
      <c r="B37" s="52" t="s">
        <v>43</v>
      </c>
      <c r="C37" s="55">
        <v>0</v>
      </c>
      <c r="D37" s="61">
        <v>0</v>
      </c>
      <c r="E37" s="55">
        <v>4</v>
      </c>
      <c r="F37" s="61">
        <v>15465.94</v>
      </c>
      <c r="G37" s="55">
        <v>2</v>
      </c>
      <c r="H37" s="61">
        <v>3200.55</v>
      </c>
      <c r="I37" s="55">
        <v>3</v>
      </c>
      <c r="J37" s="61">
        <v>18522.740000000002</v>
      </c>
      <c r="K37" s="55">
        <v>11</v>
      </c>
      <c r="L37" s="61">
        <v>43967.29</v>
      </c>
      <c r="M37" s="55">
        <v>12</v>
      </c>
      <c r="N37" s="61">
        <v>137782.41</v>
      </c>
      <c r="O37" s="55">
        <v>3</v>
      </c>
      <c r="P37" s="61">
        <v>26582.03</v>
      </c>
    </row>
    <row r="38" spans="2:16" ht="20.100000000000001" customHeight="1" thickBot="1" x14ac:dyDescent="0.3">
      <c r="B38" s="52" t="s">
        <v>18</v>
      </c>
      <c r="C38" s="55">
        <v>89</v>
      </c>
      <c r="D38" s="61">
        <v>643033.52</v>
      </c>
      <c r="E38" s="55">
        <v>93</v>
      </c>
      <c r="F38" s="61">
        <v>1811066.8599999999</v>
      </c>
      <c r="G38" s="55">
        <v>91</v>
      </c>
      <c r="H38" s="61">
        <v>943969.48</v>
      </c>
      <c r="I38" s="55">
        <v>123</v>
      </c>
      <c r="J38" s="61">
        <v>1683166.19</v>
      </c>
      <c r="K38" s="55">
        <v>291</v>
      </c>
      <c r="L38" s="61">
        <v>2721738.9</v>
      </c>
      <c r="M38" s="55">
        <v>507</v>
      </c>
      <c r="N38" s="61">
        <v>2332325.67</v>
      </c>
      <c r="O38" s="55">
        <v>237</v>
      </c>
      <c r="P38" s="61">
        <v>1473673.91</v>
      </c>
    </row>
    <row r="39" spans="2:16" ht="20.100000000000001" customHeight="1" thickBot="1" x14ac:dyDescent="0.3">
      <c r="B39" s="52" t="s">
        <v>129</v>
      </c>
      <c r="C39" s="55">
        <v>3</v>
      </c>
      <c r="D39" s="61">
        <v>5595.17</v>
      </c>
      <c r="E39" s="55">
        <v>3</v>
      </c>
      <c r="F39" s="61">
        <v>4026.83</v>
      </c>
      <c r="G39" s="55">
        <v>8</v>
      </c>
      <c r="H39" s="61">
        <v>100716.89</v>
      </c>
      <c r="I39" s="55">
        <v>5</v>
      </c>
      <c r="J39" s="61">
        <v>20561.830000000002</v>
      </c>
      <c r="K39" s="55">
        <v>1</v>
      </c>
      <c r="L39" s="61">
        <v>5621.86</v>
      </c>
      <c r="M39" s="55">
        <v>0</v>
      </c>
      <c r="N39" s="61">
        <v>0</v>
      </c>
      <c r="O39" s="55">
        <v>1</v>
      </c>
      <c r="P39" s="61">
        <v>367.22</v>
      </c>
    </row>
    <row r="40" spans="2:16" ht="20.100000000000001" customHeight="1" thickBot="1" x14ac:dyDescent="0.3">
      <c r="B40" s="52" t="s">
        <v>44</v>
      </c>
      <c r="C40" s="55">
        <v>7</v>
      </c>
      <c r="D40" s="61">
        <v>113429.96</v>
      </c>
      <c r="E40" s="55">
        <v>8</v>
      </c>
      <c r="F40" s="61">
        <v>163438.27000000002</v>
      </c>
      <c r="G40" s="55">
        <v>4</v>
      </c>
      <c r="H40" s="61">
        <v>22314.95</v>
      </c>
      <c r="I40" s="55">
        <v>12</v>
      </c>
      <c r="J40" s="61">
        <v>93192.94</v>
      </c>
      <c r="K40" s="55">
        <v>3</v>
      </c>
      <c r="L40" s="61">
        <v>59022.92</v>
      </c>
      <c r="M40" s="55">
        <v>6</v>
      </c>
      <c r="N40" s="61">
        <v>43394.64</v>
      </c>
      <c r="O40" s="55">
        <v>8</v>
      </c>
      <c r="P40" s="61">
        <v>89762.17</v>
      </c>
    </row>
    <row r="41" spans="2:16" ht="20.100000000000001" customHeight="1" thickBot="1" x14ac:dyDescent="0.3">
      <c r="B41" s="52" t="s">
        <v>20</v>
      </c>
      <c r="C41" s="55">
        <v>3</v>
      </c>
      <c r="D41" s="61">
        <v>27498.29</v>
      </c>
      <c r="E41" s="55">
        <v>4</v>
      </c>
      <c r="F41" s="61">
        <v>11398.37</v>
      </c>
      <c r="G41" s="55">
        <v>7</v>
      </c>
      <c r="H41" s="61">
        <v>119436.41</v>
      </c>
      <c r="I41" s="55">
        <v>10</v>
      </c>
      <c r="J41" s="61">
        <v>110286.53</v>
      </c>
      <c r="K41" s="55">
        <v>12</v>
      </c>
      <c r="L41" s="61">
        <v>141819.5</v>
      </c>
      <c r="M41" s="55">
        <v>7</v>
      </c>
      <c r="N41" s="61">
        <v>12511.07</v>
      </c>
      <c r="O41" s="55">
        <v>8</v>
      </c>
      <c r="P41" s="61">
        <v>61653.03</v>
      </c>
    </row>
    <row r="42" spans="2:16" ht="20.100000000000001" customHeight="1" thickBot="1" x14ac:dyDescent="0.3">
      <c r="B42" s="52" t="s">
        <v>21</v>
      </c>
      <c r="C42" s="55">
        <v>128</v>
      </c>
      <c r="D42" s="61">
        <v>2043425.4</v>
      </c>
      <c r="E42" s="55">
        <v>158</v>
      </c>
      <c r="F42" s="61">
        <v>4504541.49</v>
      </c>
      <c r="G42" s="55">
        <v>246</v>
      </c>
      <c r="H42" s="61">
        <v>3545488.25</v>
      </c>
      <c r="I42" s="55">
        <v>136</v>
      </c>
      <c r="J42" s="61">
        <v>3014763.36</v>
      </c>
      <c r="K42" s="55">
        <v>169</v>
      </c>
      <c r="L42" s="61">
        <v>2505889.79</v>
      </c>
      <c r="M42" s="55">
        <v>89</v>
      </c>
      <c r="N42" s="61">
        <v>3317651.93</v>
      </c>
      <c r="O42" s="55">
        <v>126</v>
      </c>
      <c r="P42" s="61">
        <v>2096734.46</v>
      </c>
    </row>
    <row r="43" spans="2:16" ht="20.100000000000001" customHeight="1" thickBot="1" x14ac:dyDescent="0.3">
      <c r="B43" s="52" t="s">
        <v>130</v>
      </c>
      <c r="C43" s="55">
        <v>7</v>
      </c>
      <c r="D43" s="61">
        <v>134835.70000000001</v>
      </c>
      <c r="E43" s="55">
        <v>14</v>
      </c>
      <c r="F43" s="61">
        <v>101774.65</v>
      </c>
      <c r="G43" s="55">
        <v>14</v>
      </c>
      <c r="H43" s="61">
        <v>333043.11</v>
      </c>
      <c r="I43" s="55">
        <v>25</v>
      </c>
      <c r="J43" s="61">
        <v>703963.46699999995</v>
      </c>
      <c r="K43" s="55">
        <v>20</v>
      </c>
      <c r="L43" s="61">
        <v>240999.44</v>
      </c>
      <c r="M43" s="55">
        <v>10</v>
      </c>
      <c r="N43" s="61">
        <v>216698.30000000002</v>
      </c>
      <c r="O43" s="55">
        <v>24</v>
      </c>
      <c r="P43" s="61">
        <v>115191.63</v>
      </c>
    </row>
    <row r="44" spans="2:16" ht="20.100000000000001" customHeight="1" thickBot="1" x14ac:dyDescent="0.3">
      <c r="B44" s="52" t="s">
        <v>56</v>
      </c>
      <c r="C44" s="55">
        <v>0</v>
      </c>
      <c r="D44" s="61">
        <v>0</v>
      </c>
      <c r="E44" s="55"/>
      <c r="F44" s="61"/>
      <c r="G44" s="55">
        <v>2</v>
      </c>
      <c r="H44" s="61">
        <v>44250.01</v>
      </c>
      <c r="I44" s="55">
        <v>1</v>
      </c>
      <c r="J44" s="61">
        <v>7466.55</v>
      </c>
      <c r="K44" s="55">
        <v>6</v>
      </c>
      <c r="L44" s="61">
        <v>50617.840000000004</v>
      </c>
      <c r="M44" s="55">
        <v>1</v>
      </c>
      <c r="N44" s="61">
        <v>1615.04</v>
      </c>
      <c r="O44" s="55">
        <v>0</v>
      </c>
      <c r="P44" s="61">
        <v>0</v>
      </c>
    </row>
    <row r="45" spans="2:16" ht="20.100000000000001" customHeight="1" thickBot="1" x14ac:dyDescent="0.3">
      <c r="B45" s="52" t="s">
        <v>23</v>
      </c>
      <c r="C45" s="55">
        <v>12</v>
      </c>
      <c r="D45" s="61">
        <v>208846.18</v>
      </c>
      <c r="E45" s="55">
        <v>16</v>
      </c>
      <c r="F45" s="61">
        <v>186640.49</v>
      </c>
      <c r="G45" s="55">
        <v>11</v>
      </c>
      <c r="H45" s="61">
        <v>65544.55</v>
      </c>
      <c r="I45" s="55">
        <v>25</v>
      </c>
      <c r="J45" s="61">
        <v>241373.33</v>
      </c>
      <c r="K45" s="55">
        <v>15</v>
      </c>
      <c r="L45" s="61">
        <v>211023.86000000002</v>
      </c>
      <c r="M45" s="55">
        <v>28</v>
      </c>
      <c r="N45" s="61">
        <v>156652.56</v>
      </c>
      <c r="O45" s="55">
        <v>17</v>
      </c>
      <c r="P45" s="61">
        <v>79883.709999999992</v>
      </c>
    </row>
    <row r="46" spans="2:16" ht="20.100000000000001" customHeight="1" thickBot="1" x14ac:dyDescent="0.3">
      <c r="B46" s="52" t="s">
        <v>45</v>
      </c>
      <c r="C46" s="55">
        <v>4</v>
      </c>
      <c r="D46" s="61">
        <v>92685</v>
      </c>
      <c r="E46" s="55">
        <v>16</v>
      </c>
      <c r="F46" s="61">
        <v>97143.48</v>
      </c>
      <c r="G46" s="55">
        <v>5</v>
      </c>
      <c r="H46" s="61">
        <v>10434.49</v>
      </c>
      <c r="I46" s="55">
        <v>4</v>
      </c>
      <c r="J46" s="61">
        <v>15265.24</v>
      </c>
      <c r="K46" s="55">
        <v>1</v>
      </c>
      <c r="L46" s="61">
        <v>899.31</v>
      </c>
      <c r="M46" s="55">
        <v>2</v>
      </c>
      <c r="N46" s="61">
        <v>37773.08</v>
      </c>
      <c r="O46" s="55">
        <v>2</v>
      </c>
      <c r="P46" s="61">
        <v>2121.8200000000002</v>
      </c>
    </row>
    <row r="47" spans="2:16" ht="20.100000000000001" customHeight="1" thickBot="1" x14ac:dyDescent="0.3">
      <c r="B47" s="52" t="s">
        <v>131</v>
      </c>
      <c r="C47" s="55">
        <v>0</v>
      </c>
      <c r="D47" s="61">
        <v>0</v>
      </c>
      <c r="E47" s="55"/>
      <c r="F47" s="61"/>
      <c r="G47" s="55">
        <v>0</v>
      </c>
      <c r="H47" s="61">
        <v>0</v>
      </c>
      <c r="I47" s="55">
        <v>2</v>
      </c>
      <c r="J47" s="61">
        <v>10346.5</v>
      </c>
      <c r="K47" s="55">
        <v>3</v>
      </c>
      <c r="L47" s="61">
        <v>23610.409999999996</v>
      </c>
      <c r="M47" s="55">
        <v>0</v>
      </c>
      <c r="N47" s="61">
        <v>0</v>
      </c>
      <c r="O47" s="55">
        <v>0</v>
      </c>
      <c r="P47" s="61">
        <v>0</v>
      </c>
    </row>
    <row r="48" spans="2:16" ht="20.100000000000001" customHeight="1" thickBot="1" x14ac:dyDescent="0.3">
      <c r="B48" s="52" t="s">
        <v>53</v>
      </c>
      <c r="C48" s="55">
        <v>1</v>
      </c>
      <c r="D48" s="61">
        <v>397.98</v>
      </c>
      <c r="E48" s="55">
        <v>12</v>
      </c>
      <c r="F48" s="61">
        <v>70638.149999999994</v>
      </c>
      <c r="G48" s="55">
        <v>6</v>
      </c>
      <c r="H48" s="61">
        <v>20482.22</v>
      </c>
      <c r="I48" s="55">
        <v>0</v>
      </c>
      <c r="J48" s="61">
        <v>0</v>
      </c>
      <c r="K48" s="55">
        <v>1</v>
      </c>
      <c r="L48" s="61">
        <v>5490.08</v>
      </c>
      <c r="M48" s="55">
        <v>2</v>
      </c>
      <c r="N48" s="61">
        <v>1795.39</v>
      </c>
      <c r="O48" s="55">
        <v>0</v>
      </c>
      <c r="P48" s="61">
        <v>0</v>
      </c>
    </row>
    <row r="49" spans="2:16" ht="20.100000000000001" customHeight="1" thickBot="1" x14ac:dyDescent="0.3">
      <c r="B49" s="52" t="s">
        <v>24</v>
      </c>
      <c r="C49" s="55">
        <v>8</v>
      </c>
      <c r="D49" s="61">
        <v>17834.59</v>
      </c>
      <c r="E49" s="55">
        <v>9</v>
      </c>
      <c r="F49" s="61">
        <v>83042.89</v>
      </c>
      <c r="G49" s="55">
        <v>10</v>
      </c>
      <c r="H49" s="61">
        <v>33366.07</v>
      </c>
      <c r="I49" s="55">
        <v>17</v>
      </c>
      <c r="J49" s="61">
        <v>98908.23</v>
      </c>
      <c r="K49" s="55">
        <v>28</v>
      </c>
      <c r="L49" s="61">
        <v>407373.31</v>
      </c>
      <c r="M49" s="55">
        <v>12</v>
      </c>
      <c r="N49" s="61">
        <v>54258.92</v>
      </c>
      <c r="O49" s="55">
        <v>10</v>
      </c>
      <c r="P49" s="61">
        <v>48822.66</v>
      </c>
    </row>
    <row r="50" spans="2:16" ht="20.100000000000001" customHeight="1" thickBot="1" x14ac:dyDescent="0.3">
      <c r="B50" s="52" t="s">
        <v>25</v>
      </c>
      <c r="C50" s="55">
        <v>0</v>
      </c>
      <c r="D50" s="61">
        <v>0</v>
      </c>
      <c r="E50" s="55"/>
      <c r="F50" s="61"/>
      <c r="G50" s="55">
        <v>0</v>
      </c>
      <c r="H50" s="61">
        <v>0</v>
      </c>
      <c r="I50" s="55">
        <v>2</v>
      </c>
      <c r="J50" s="61">
        <v>7863.75</v>
      </c>
      <c r="K50" s="55">
        <v>1</v>
      </c>
      <c r="L50" s="61">
        <v>300</v>
      </c>
      <c r="M50" s="55">
        <v>3</v>
      </c>
      <c r="N50" s="61">
        <v>6354.91</v>
      </c>
      <c r="O50" s="55">
        <v>1</v>
      </c>
      <c r="P50" s="61">
        <v>8404.19</v>
      </c>
    </row>
    <row r="51" spans="2:16" ht="20.100000000000001" customHeight="1" thickBot="1" x14ac:dyDescent="0.3">
      <c r="B51" s="52" t="s">
        <v>27</v>
      </c>
      <c r="C51" s="55">
        <v>0</v>
      </c>
      <c r="D51" s="61">
        <v>0</v>
      </c>
      <c r="E51" s="55">
        <v>2</v>
      </c>
      <c r="F51" s="61">
        <v>8883.7900000000009</v>
      </c>
      <c r="G51" s="55">
        <v>2</v>
      </c>
      <c r="H51" s="61">
        <v>6757.39</v>
      </c>
      <c r="I51" s="55">
        <v>2</v>
      </c>
      <c r="J51" s="61">
        <v>3612.07</v>
      </c>
      <c r="K51" s="55">
        <v>5</v>
      </c>
      <c r="L51" s="61">
        <v>24573.23</v>
      </c>
      <c r="M51" s="55">
        <v>2</v>
      </c>
      <c r="N51" s="61">
        <v>12709.75</v>
      </c>
      <c r="O51" s="55">
        <v>1</v>
      </c>
      <c r="P51" s="61">
        <v>332.32</v>
      </c>
    </row>
    <row r="52" spans="2:16" ht="20.100000000000001" customHeight="1" thickBot="1" x14ac:dyDescent="0.3">
      <c r="B52" s="52" t="s">
        <v>28</v>
      </c>
      <c r="C52" s="55">
        <v>78</v>
      </c>
      <c r="D52" s="61">
        <v>1053961.6800000002</v>
      </c>
      <c r="E52" s="55">
        <v>104</v>
      </c>
      <c r="F52" s="61">
        <v>1246216.19</v>
      </c>
      <c r="G52" s="55">
        <v>102</v>
      </c>
      <c r="H52" s="61">
        <v>933502.15</v>
      </c>
      <c r="I52" s="55">
        <v>65</v>
      </c>
      <c r="J52" s="61">
        <v>1409339.67</v>
      </c>
      <c r="K52" s="55">
        <v>48</v>
      </c>
      <c r="L52" s="61">
        <v>369611.06000000006</v>
      </c>
      <c r="M52" s="55">
        <v>40</v>
      </c>
      <c r="N52" s="61">
        <v>228709.59999999998</v>
      </c>
      <c r="O52" s="55">
        <v>55</v>
      </c>
      <c r="P52" s="61">
        <v>420221.11000000004</v>
      </c>
    </row>
    <row r="53" spans="2:16" ht="20.100000000000001" customHeight="1" thickBot="1" x14ac:dyDescent="0.3">
      <c r="B53" s="52" t="s">
        <v>29</v>
      </c>
      <c r="C53" s="55">
        <v>2</v>
      </c>
      <c r="D53" s="61">
        <v>1318.43</v>
      </c>
      <c r="E53" s="55"/>
      <c r="F53" s="61"/>
      <c r="G53" s="55">
        <v>1</v>
      </c>
      <c r="H53" s="61">
        <v>67.349999999999994</v>
      </c>
      <c r="I53" s="55">
        <v>1</v>
      </c>
      <c r="J53" s="61">
        <v>2004.9</v>
      </c>
      <c r="K53" s="55">
        <v>1</v>
      </c>
      <c r="L53" s="61">
        <v>848.88</v>
      </c>
      <c r="M53" s="55">
        <v>2</v>
      </c>
      <c r="N53" s="61">
        <v>1569.98</v>
      </c>
      <c r="O53" s="55">
        <v>1</v>
      </c>
      <c r="P53" s="61">
        <v>61556.36</v>
      </c>
    </row>
    <row r="54" spans="2:16" ht="20.100000000000001" customHeight="1" thickBot="1" x14ac:dyDescent="0.3">
      <c r="B54" s="52" t="s">
        <v>50</v>
      </c>
      <c r="C54" s="55">
        <v>21</v>
      </c>
      <c r="D54" s="61">
        <v>577628.67999999993</v>
      </c>
      <c r="E54" s="55">
        <v>22</v>
      </c>
      <c r="F54" s="61">
        <v>472029.5</v>
      </c>
      <c r="G54" s="55">
        <v>21</v>
      </c>
      <c r="H54" s="61">
        <v>275219.28000000003</v>
      </c>
      <c r="I54" s="55">
        <v>32</v>
      </c>
      <c r="J54" s="61">
        <v>763764.21</v>
      </c>
      <c r="K54" s="55">
        <v>84</v>
      </c>
      <c r="L54" s="61">
        <v>862291.64</v>
      </c>
      <c r="M54" s="55">
        <v>50</v>
      </c>
      <c r="N54" s="61">
        <v>261485.47999999998</v>
      </c>
      <c r="O54" s="55">
        <v>16</v>
      </c>
      <c r="P54" s="61">
        <v>305633.28000000003</v>
      </c>
    </row>
    <row r="55" spans="2:16" ht="20.100000000000001" customHeight="1" thickBot="1" x14ac:dyDescent="0.3">
      <c r="B55" s="52" t="s">
        <v>47</v>
      </c>
      <c r="C55" s="55">
        <v>22</v>
      </c>
      <c r="D55" s="61">
        <v>177803.33</v>
      </c>
      <c r="E55" s="55">
        <v>27</v>
      </c>
      <c r="F55" s="61">
        <v>467090.79000000004</v>
      </c>
      <c r="G55" s="55">
        <v>26</v>
      </c>
      <c r="H55" s="61">
        <v>271047.54000000004</v>
      </c>
      <c r="I55" s="55">
        <v>17</v>
      </c>
      <c r="J55" s="61">
        <v>66690.8</v>
      </c>
      <c r="K55" s="55">
        <v>22</v>
      </c>
      <c r="L55" s="61">
        <v>174618.58000000002</v>
      </c>
      <c r="M55" s="55">
        <v>24</v>
      </c>
      <c r="N55" s="61">
        <v>100812.54</v>
      </c>
      <c r="O55" s="55">
        <v>27</v>
      </c>
      <c r="P55" s="61">
        <v>141417.18</v>
      </c>
    </row>
    <row r="56" spans="2:16" ht="20.100000000000001" customHeight="1" thickBot="1" x14ac:dyDescent="0.3">
      <c r="B56" s="52" t="s">
        <v>57</v>
      </c>
      <c r="C56" s="55">
        <v>0</v>
      </c>
      <c r="D56" s="61">
        <v>0</v>
      </c>
      <c r="E56" s="55">
        <v>0</v>
      </c>
      <c r="F56" s="61">
        <v>0</v>
      </c>
      <c r="G56" s="55">
        <v>0</v>
      </c>
      <c r="H56" s="61">
        <v>0</v>
      </c>
      <c r="I56" s="55">
        <v>0</v>
      </c>
      <c r="J56" s="61">
        <v>0</v>
      </c>
      <c r="K56" s="55">
        <v>0</v>
      </c>
      <c r="L56" s="61">
        <v>0</v>
      </c>
      <c r="M56" s="55">
        <v>1</v>
      </c>
      <c r="N56" s="61">
        <v>17561.73</v>
      </c>
      <c r="O56" s="55">
        <v>0</v>
      </c>
      <c r="P56" s="61">
        <v>0</v>
      </c>
    </row>
    <row r="57" spans="2:16" ht="20.100000000000001" customHeight="1" thickBot="1" x14ac:dyDescent="0.3">
      <c r="B57" s="52" t="s">
        <v>54</v>
      </c>
      <c r="C57" s="55">
        <v>4</v>
      </c>
      <c r="D57" s="61">
        <v>103751.8</v>
      </c>
      <c r="E57" s="55">
        <v>11</v>
      </c>
      <c r="F57" s="61">
        <v>102047.81000000001</v>
      </c>
      <c r="G57" s="55">
        <v>5</v>
      </c>
      <c r="H57" s="61">
        <v>97803.510000000009</v>
      </c>
      <c r="I57" s="55">
        <v>9</v>
      </c>
      <c r="J57" s="61">
        <v>129083.45000000001</v>
      </c>
      <c r="K57" s="55">
        <v>6</v>
      </c>
      <c r="L57" s="61">
        <v>38641.25</v>
      </c>
      <c r="M57" s="55">
        <v>3</v>
      </c>
      <c r="N57" s="61">
        <v>53915.299999999996</v>
      </c>
      <c r="O57" s="55">
        <v>0</v>
      </c>
      <c r="P57" s="61">
        <v>0</v>
      </c>
    </row>
    <row r="58" spans="2:16" ht="20.100000000000001" customHeight="1" thickBot="1" x14ac:dyDescent="0.3">
      <c r="B58" s="52" t="s">
        <v>30</v>
      </c>
      <c r="C58" s="55">
        <v>59</v>
      </c>
      <c r="D58" s="61">
        <v>753351.44000000006</v>
      </c>
      <c r="E58" s="55">
        <v>58</v>
      </c>
      <c r="F58" s="61">
        <v>672606.52</v>
      </c>
      <c r="G58" s="55">
        <v>38</v>
      </c>
      <c r="H58" s="61">
        <v>363700.58999999997</v>
      </c>
      <c r="I58" s="55">
        <v>52</v>
      </c>
      <c r="J58" s="61">
        <v>922120.48</v>
      </c>
      <c r="K58" s="55">
        <v>63</v>
      </c>
      <c r="L58" s="61">
        <v>607846.53</v>
      </c>
      <c r="M58" s="55">
        <v>94</v>
      </c>
      <c r="N58" s="61">
        <v>795851.45</v>
      </c>
      <c r="O58" s="55">
        <v>85</v>
      </c>
      <c r="P58" s="61">
        <v>505579.29000000004</v>
      </c>
    </row>
    <row r="59" spans="2:16" ht="20.100000000000001" customHeight="1" thickBot="1" x14ac:dyDescent="0.3">
      <c r="B59" s="52" t="s">
        <v>31</v>
      </c>
      <c r="C59" s="55">
        <v>0</v>
      </c>
      <c r="D59" s="61">
        <v>0</v>
      </c>
      <c r="E59" s="55">
        <v>2</v>
      </c>
      <c r="F59" s="61">
        <v>24762.57</v>
      </c>
      <c r="G59" s="55">
        <v>4</v>
      </c>
      <c r="H59" s="61">
        <v>45531.27</v>
      </c>
      <c r="I59" s="55">
        <v>9</v>
      </c>
      <c r="J59" s="61">
        <v>67375.12</v>
      </c>
      <c r="K59" s="55">
        <v>11</v>
      </c>
      <c r="L59" s="61">
        <v>157766.44</v>
      </c>
      <c r="M59" s="55">
        <v>17</v>
      </c>
      <c r="N59" s="61">
        <v>100782.76</v>
      </c>
      <c r="O59" s="55">
        <v>5</v>
      </c>
      <c r="P59" s="61">
        <v>15715.84</v>
      </c>
    </row>
    <row r="60" spans="2:16" ht="20.100000000000001" customHeight="1" thickBot="1" x14ac:dyDescent="0.3">
      <c r="B60" s="52" t="s">
        <v>48</v>
      </c>
      <c r="C60" s="55">
        <v>9</v>
      </c>
      <c r="D60" s="61">
        <v>98263.03</v>
      </c>
      <c r="E60" s="55">
        <v>9</v>
      </c>
      <c r="F60" s="61">
        <v>69432.34</v>
      </c>
      <c r="G60" s="55">
        <v>14</v>
      </c>
      <c r="H60" s="61">
        <v>152001.22</v>
      </c>
      <c r="I60" s="55">
        <v>40</v>
      </c>
      <c r="J60" s="61">
        <v>803642.02999999991</v>
      </c>
      <c r="K60" s="55">
        <v>31</v>
      </c>
      <c r="L60" s="61">
        <v>653240.02</v>
      </c>
      <c r="M60" s="55">
        <v>24</v>
      </c>
      <c r="N60" s="61">
        <v>235484.6</v>
      </c>
      <c r="O60" s="55">
        <v>15</v>
      </c>
      <c r="P60" s="61">
        <v>477044.45</v>
      </c>
    </row>
    <row r="61" spans="2:16" ht="20.100000000000001" customHeight="1" thickBot="1" x14ac:dyDescent="0.3">
      <c r="B61" s="52" t="s">
        <v>58</v>
      </c>
      <c r="C61" s="55">
        <v>1</v>
      </c>
      <c r="D61" s="61">
        <v>95496.62</v>
      </c>
      <c r="E61" s="55">
        <v>0</v>
      </c>
      <c r="F61" s="61">
        <v>0</v>
      </c>
      <c r="G61" s="55">
        <v>8</v>
      </c>
      <c r="H61" s="61">
        <v>151514.04999999999</v>
      </c>
      <c r="I61" s="55">
        <v>11</v>
      </c>
      <c r="J61" s="61">
        <v>212701.46</v>
      </c>
      <c r="K61" s="55">
        <v>1</v>
      </c>
      <c r="L61" s="61">
        <v>7726.21</v>
      </c>
      <c r="M61" s="55">
        <v>2</v>
      </c>
      <c r="N61" s="61">
        <v>92667.05</v>
      </c>
      <c r="O61" s="55">
        <v>0</v>
      </c>
      <c r="P61" s="61">
        <v>0</v>
      </c>
    </row>
    <row r="62" spans="2:16" ht="20.100000000000001" customHeight="1" thickBot="1" x14ac:dyDescent="0.3">
      <c r="B62" s="53" t="s">
        <v>32</v>
      </c>
      <c r="C62" s="55">
        <v>28</v>
      </c>
      <c r="D62" s="61">
        <v>384240.70999999996</v>
      </c>
      <c r="E62" s="55">
        <v>61</v>
      </c>
      <c r="F62" s="61">
        <v>530493.92000000004</v>
      </c>
      <c r="G62" s="55">
        <v>47</v>
      </c>
      <c r="H62" s="61">
        <v>402263.12000000005</v>
      </c>
      <c r="I62" s="55">
        <v>27</v>
      </c>
      <c r="J62" s="61">
        <v>176626.31</v>
      </c>
      <c r="K62" s="55">
        <v>18</v>
      </c>
      <c r="L62" s="61">
        <v>116262.94</v>
      </c>
      <c r="M62" s="55">
        <v>20</v>
      </c>
      <c r="N62" s="61">
        <v>197650.76</v>
      </c>
      <c r="O62" s="55">
        <v>11</v>
      </c>
      <c r="P62" s="61">
        <v>57776.619999999995</v>
      </c>
    </row>
    <row r="63" spans="2:16" ht="20.100000000000001" customHeight="1" thickBot="1" x14ac:dyDescent="0.3">
      <c r="B63" s="53" t="s">
        <v>120</v>
      </c>
      <c r="C63" s="57">
        <f>SUM(C12:C62)</f>
        <v>1218</v>
      </c>
      <c r="D63" s="57">
        <f t="shared" ref="D63:P63" si="0">SUM(D12:D62)</f>
        <v>17375151.598000001</v>
      </c>
      <c r="E63" s="57">
        <f t="shared" si="0"/>
        <v>1468</v>
      </c>
      <c r="F63" s="57">
        <f t="shared" si="0"/>
        <v>19258969.989999998</v>
      </c>
      <c r="G63" s="57">
        <f t="shared" si="0"/>
        <v>1361</v>
      </c>
      <c r="H63" s="57">
        <f t="shared" si="0"/>
        <v>14393564.604</v>
      </c>
      <c r="I63" s="57">
        <f t="shared" si="0"/>
        <v>1682</v>
      </c>
      <c r="J63" s="57">
        <f t="shared" si="0"/>
        <v>18180330.662000004</v>
      </c>
      <c r="K63" s="57">
        <f t="shared" si="0"/>
        <v>1922</v>
      </c>
      <c r="L63" s="57">
        <f t="shared" si="0"/>
        <v>17534135.680000003</v>
      </c>
      <c r="M63" s="57">
        <f t="shared" si="0"/>
        <v>2060</v>
      </c>
      <c r="N63" s="57">
        <f t="shared" si="0"/>
        <v>16242866.640000002</v>
      </c>
      <c r="O63" s="57">
        <f t="shared" si="0"/>
        <v>1271</v>
      </c>
      <c r="P63" s="57">
        <f t="shared" si="0"/>
        <v>9990249.4299999978</v>
      </c>
    </row>
  </sheetData>
  <mergeCells count="7">
    <mergeCell ref="M10:N10"/>
    <mergeCell ref="O10:P10"/>
    <mergeCell ref="E10:F10"/>
    <mergeCell ref="C10:D10"/>
    <mergeCell ref="G10:H10"/>
    <mergeCell ref="I10:J10"/>
    <mergeCell ref="K10:L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05B1-CF49-4B7D-B3B0-F570BF5D3A5A}">
  <dimension ref="B11:Q87"/>
  <sheetViews>
    <sheetView zoomScale="85" zoomScaleNormal="85" workbookViewId="0"/>
  </sheetViews>
  <sheetFormatPr baseColWidth="10" defaultColWidth="11.42578125" defaultRowHeight="15" x14ac:dyDescent="0.25"/>
  <cols>
    <col min="1" max="1" width="11.42578125" style="64"/>
    <col min="2" max="2" width="29.140625" style="64" customWidth="1"/>
    <col min="3" max="16" width="20.7109375" style="64" customWidth="1"/>
    <col min="17" max="16384" width="11.42578125" style="64"/>
  </cols>
  <sheetData>
    <row r="11" spans="2:16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2:16" ht="24.75" customHeight="1" thickBot="1" x14ac:dyDescent="0.3">
      <c r="B12" s="78" t="s">
        <v>1</v>
      </c>
      <c r="C12" s="54" t="s">
        <v>134</v>
      </c>
      <c r="D12" s="58" t="s">
        <v>135</v>
      </c>
      <c r="E12" s="54" t="s">
        <v>134</v>
      </c>
      <c r="F12" s="58" t="s">
        <v>135</v>
      </c>
      <c r="G12" s="59" t="s">
        <v>134</v>
      </c>
      <c r="H12" s="58" t="s">
        <v>49</v>
      </c>
      <c r="I12" s="59" t="s">
        <v>134</v>
      </c>
      <c r="J12" s="77" t="s">
        <v>49</v>
      </c>
      <c r="K12" s="54" t="s">
        <v>134</v>
      </c>
      <c r="L12" s="58" t="s">
        <v>49</v>
      </c>
      <c r="M12" s="54" t="s">
        <v>134</v>
      </c>
      <c r="N12" s="58" t="s">
        <v>49</v>
      </c>
      <c r="O12" s="54" t="s">
        <v>96</v>
      </c>
      <c r="P12" s="58" t="s">
        <v>49</v>
      </c>
    </row>
    <row r="13" spans="2:16" ht="20.100000000000001" customHeight="1" thickBot="1" x14ac:dyDescent="0.3">
      <c r="B13" s="84" t="s">
        <v>151</v>
      </c>
      <c r="C13" s="66"/>
      <c r="D13" s="81"/>
      <c r="E13" s="55"/>
      <c r="F13" s="81"/>
      <c r="G13" s="55"/>
      <c r="H13" s="81"/>
      <c r="I13" s="55"/>
      <c r="J13" s="81"/>
      <c r="K13" s="55"/>
      <c r="L13" s="81"/>
      <c r="M13" s="55">
        <v>2</v>
      </c>
      <c r="N13" s="81">
        <v>17480.080000000002</v>
      </c>
      <c r="O13" s="55">
        <v>2</v>
      </c>
      <c r="P13" s="80">
        <v>17480.080000000002</v>
      </c>
    </row>
    <row r="14" spans="2:16" ht="20.100000000000001" customHeight="1" thickBot="1" x14ac:dyDescent="0.3">
      <c r="B14" s="84" t="s">
        <v>152</v>
      </c>
      <c r="C14" s="66"/>
      <c r="D14" s="81"/>
      <c r="E14" s="55">
        <v>4</v>
      </c>
      <c r="F14" s="81">
        <v>120610.44</v>
      </c>
      <c r="G14" s="55"/>
      <c r="H14" s="81"/>
      <c r="I14" s="55">
        <v>1</v>
      </c>
      <c r="J14" s="81">
        <v>580.4</v>
      </c>
      <c r="K14" s="55"/>
      <c r="L14" s="81"/>
      <c r="M14" s="55">
        <v>41</v>
      </c>
      <c r="N14" s="81">
        <v>332114.74</v>
      </c>
      <c r="O14" s="55">
        <v>46</v>
      </c>
      <c r="P14" s="80">
        <v>453305.57999999996</v>
      </c>
    </row>
    <row r="15" spans="2:16" ht="20.100000000000001" customHeight="1" thickBot="1" x14ac:dyDescent="0.3">
      <c r="B15" s="84" t="s">
        <v>153</v>
      </c>
      <c r="C15" s="66"/>
      <c r="D15" s="81"/>
      <c r="E15" s="55">
        <v>5</v>
      </c>
      <c r="F15" s="81">
        <v>30111.98</v>
      </c>
      <c r="G15" s="55">
        <v>1</v>
      </c>
      <c r="H15" s="81">
        <v>1210</v>
      </c>
      <c r="I15" s="55"/>
      <c r="J15" s="81"/>
      <c r="K15" s="55"/>
      <c r="L15" s="81"/>
      <c r="M15" s="55">
        <v>5</v>
      </c>
      <c r="N15" s="81">
        <v>50558.46</v>
      </c>
      <c r="O15" s="55">
        <v>11</v>
      </c>
      <c r="P15" s="80">
        <v>81880.44</v>
      </c>
    </row>
    <row r="16" spans="2:16" ht="20.100000000000001" customHeight="1" thickBot="1" x14ac:dyDescent="0.3">
      <c r="B16" s="84" t="s">
        <v>150</v>
      </c>
      <c r="C16" s="66"/>
      <c r="D16" s="81"/>
      <c r="E16" s="55"/>
      <c r="F16" s="81"/>
      <c r="G16" s="55"/>
      <c r="H16" s="81"/>
      <c r="I16" s="55"/>
      <c r="J16" s="81"/>
      <c r="K16" s="55"/>
      <c r="L16" s="81"/>
      <c r="M16" s="55"/>
      <c r="N16" s="81"/>
      <c r="O16" s="55"/>
      <c r="P16" s="80"/>
    </row>
    <row r="17" spans="2:16" ht="20.100000000000001" customHeight="1" thickBot="1" x14ac:dyDescent="0.3">
      <c r="B17" s="84" t="s">
        <v>154</v>
      </c>
      <c r="C17" s="66"/>
      <c r="D17" s="81"/>
      <c r="E17" s="55"/>
      <c r="F17" s="81"/>
      <c r="G17" s="55"/>
      <c r="H17" s="81"/>
      <c r="I17" s="55"/>
      <c r="J17" s="81"/>
      <c r="K17" s="55"/>
      <c r="L17" s="81"/>
      <c r="M17" s="55">
        <v>2</v>
      </c>
      <c r="N17" s="81">
        <v>2995.64</v>
      </c>
      <c r="O17" s="55">
        <v>2</v>
      </c>
      <c r="P17" s="80">
        <v>2995.64</v>
      </c>
    </row>
    <row r="18" spans="2:16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0"/>
    </row>
    <row r="19" spans="2:16" ht="20.100000000000001" customHeight="1" thickBot="1" x14ac:dyDescent="0.3">
      <c r="B19" s="84" t="s">
        <v>156</v>
      </c>
      <c r="C19" s="66"/>
      <c r="D19" s="81"/>
      <c r="E19" s="55"/>
      <c r="F19" s="81"/>
      <c r="G19" s="55"/>
      <c r="H19" s="81"/>
      <c r="I19" s="55"/>
      <c r="J19" s="81"/>
      <c r="K19" s="66"/>
      <c r="L19" s="81"/>
      <c r="M19" s="55">
        <v>5</v>
      </c>
      <c r="N19" s="81">
        <v>60052.76</v>
      </c>
      <c r="O19" s="55">
        <v>5</v>
      </c>
      <c r="P19" s="80">
        <v>60052.76</v>
      </c>
    </row>
    <row r="20" spans="2:16" ht="20.100000000000001" customHeight="1" thickBot="1" x14ac:dyDescent="0.3">
      <c r="B20" s="84" t="s">
        <v>171</v>
      </c>
      <c r="C20" s="66">
        <v>1</v>
      </c>
      <c r="D20" s="81">
        <v>5252.61</v>
      </c>
      <c r="E20" s="55">
        <v>1</v>
      </c>
      <c r="F20" s="81">
        <v>830.6</v>
      </c>
      <c r="G20" s="55">
        <v>1</v>
      </c>
      <c r="H20" s="81">
        <v>1538.82</v>
      </c>
      <c r="I20" s="55"/>
      <c r="J20" s="81"/>
      <c r="K20" s="55"/>
      <c r="L20" s="81"/>
      <c r="M20" s="55">
        <v>19</v>
      </c>
      <c r="N20" s="81">
        <v>233199.44</v>
      </c>
      <c r="O20" s="55">
        <v>22</v>
      </c>
      <c r="P20" s="80">
        <v>240821.47</v>
      </c>
    </row>
    <row r="21" spans="2:16" ht="20.100000000000001" customHeight="1" thickBot="1" x14ac:dyDescent="0.3">
      <c r="B21" s="84" t="s">
        <v>157</v>
      </c>
      <c r="C21" s="66"/>
      <c r="D21" s="81"/>
      <c r="E21" s="55">
        <v>32</v>
      </c>
      <c r="F21" s="81">
        <v>158477.19</v>
      </c>
      <c r="G21" s="55">
        <v>4</v>
      </c>
      <c r="H21" s="81">
        <v>1563</v>
      </c>
      <c r="I21" s="55">
        <v>2</v>
      </c>
      <c r="J21" s="81">
        <v>553.14</v>
      </c>
      <c r="K21" s="66">
        <v>3</v>
      </c>
      <c r="L21" s="81">
        <v>1582.42</v>
      </c>
      <c r="M21" s="55">
        <v>153</v>
      </c>
      <c r="N21" s="81">
        <v>2060564.41</v>
      </c>
      <c r="O21" s="55">
        <v>194</v>
      </c>
      <c r="P21" s="80">
        <v>2222740.16</v>
      </c>
    </row>
    <row r="22" spans="2:16" ht="20.100000000000001" customHeight="1" thickBot="1" x14ac:dyDescent="0.3">
      <c r="B22" s="84" t="s">
        <v>195</v>
      </c>
      <c r="C22" s="66"/>
      <c r="D22" s="81"/>
      <c r="E22" s="55">
        <v>1</v>
      </c>
      <c r="F22" s="81">
        <v>17720.78</v>
      </c>
      <c r="G22" s="55"/>
      <c r="H22" s="81"/>
      <c r="I22" s="55"/>
      <c r="J22" s="81"/>
      <c r="K22" s="55"/>
      <c r="L22" s="81"/>
      <c r="M22" s="55">
        <v>1</v>
      </c>
      <c r="N22" s="81">
        <v>778.79</v>
      </c>
      <c r="O22" s="55">
        <v>2</v>
      </c>
      <c r="P22" s="80">
        <v>18499.57</v>
      </c>
    </row>
    <row r="23" spans="2:16" ht="20.100000000000001" customHeight="1" thickBot="1" x14ac:dyDescent="0.3">
      <c r="B23" s="84" t="s">
        <v>158</v>
      </c>
      <c r="C23" s="66"/>
      <c r="D23" s="81"/>
      <c r="E23" s="55"/>
      <c r="F23" s="81"/>
      <c r="G23" s="55"/>
      <c r="H23" s="81"/>
      <c r="I23" s="55"/>
      <c r="J23" s="81"/>
      <c r="K23" s="55"/>
      <c r="L23" s="81"/>
      <c r="M23" s="66"/>
      <c r="N23" s="81"/>
      <c r="O23" s="55"/>
      <c r="P23" s="80"/>
    </row>
    <row r="24" spans="2:16" ht="20.100000000000001" customHeight="1" thickBot="1" x14ac:dyDescent="0.3">
      <c r="B24" s="84" t="s">
        <v>159</v>
      </c>
      <c r="C24" s="66"/>
      <c r="D24" s="81"/>
      <c r="E24" s="55"/>
      <c r="F24" s="81"/>
      <c r="G24" s="55"/>
      <c r="H24" s="81"/>
      <c r="I24" s="55"/>
      <c r="J24" s="81"/>
      <c r="K24" s="55"/>
      <c r="L24" s="81"/>
      <c r="M24" s="55"/>
      <c r="N24" s="81"/>
      <c r="O24" s="55"/>
      <c r="P24" s="80"/>
    </row>
    <row r="25" spans="2:16" ht="20.100000000000001" customHeight="1" thickBot="1" x14ac:dyDescent="0.3">
      <c r="B25" s="84" t="s">
        <v>160</v>
      </c>
      <c r="C25" s="66"/>
      <c r="D25" s="81"/>
      <c r="E25" s="55">
        <v>2</v>
      </c>
      <c r="F25" s="81">
        <v>94595.91</v>
      </c>
      <c r="G25" s="55"/>
      <c r="H25" s="81"/>
      <c r="I25" s="55"/>
      <c r="J25" s="81"/>
      <c r="K25" s="55"/>
      <c r="L25" s="81"/>
      <c r="M25" s="55">
        <v>1</v>
      </c>
      <c r="N25" s="81">
        <v>6938.08</v>
      </c>
      <c r="O25" s="55">
        <v>3</v>
      </c>
      <c r="P25" s="80">
        <v>101533.99</v>
      </c>
    </row>
    <row r="26" spans="2:16" ht="20.100000000000001" customHeight="1" thickBot="1" x14ac:dyDescent="0.3">
      <c r="B26" s="84" t="s">
        <v>91</v>
      </c>
      <c r="C26" s="66"/>
      <c r="D26" s="81"/>
      <c r="E26" s="55"/>
      <c r="F26" s="81"/>
      <c r="G26" s="55"/>
      <c r="H26" s="81"/>
      <c r="I26" s="55"/>
      <c r="J26" s="81"/>
      <c r="K26" s="55"/>
      <c r="L26" s="81"/>
      <c r="M26" s="55"/>
      <c r="N26" s="81"/>
      <c r="O26" s="55"/>
      <c r="P26" s="80"/>
    </row>
    <row r="27" spans="2:16" ht="20.100000000000001" customHeight="1" thickBot="1" x14ac:dyDescent="0.3">
      <c r="B27" s="84" t="s">
        <v>161</v>
      </c>
      <c r="C27" s="66"/>
      <c r="D27" s="81"/>
      <c r="E27" s="55"/>
      <c r="F27" s="81"/>
      <c r="G27" s="55"/>
      <c r="H27" s="81"/>
      <c r="I27" s="55"/>
      <c r="J27" s="81"/>
      <c r="K27" s="55"/>
      <c r="L27" s="81"/>
      <c r="M27" s="55">
        <v>1</v>
      </c>
      <c r="N27" s="81">
        <v>6383.07</v>
      </c>
      <c r="O27" s="55">
        <v>1</v>
      </c>
      <c r="P27" s="80">
        <v>6383.07</v>
      </c>
    </row>
    <row r="28" spans="2:16" ht="20.100000000000001" customHeight="1" thickBot="1" x14ac:dyDescent="0.3">
      <c r="B28" s="84" t="s">
        <v>162</v>
      </c>
      <c r="C28" s="66"/>
      <c r="D28" s="81"/>
      <c r="E28" s="55"/>
      <c r="F28" s="81"/>
      <c r="G28" s="55"/>
      <c r="H28" s="81"/>
      <c r="I28" s="55"/>
      <c r="J28" s="81"/>
      <c r="K28" s="55"/>
      <c r="L28" s="81"/>
      <c r="M28" s="55"/>
      <c r="N28" s="81"/>
      <c r="O28" s="55"/>
      <c r="P28" s="80"/>
    </row>
    <row r="29" spans="2:16" ht="20.100000000000001" customHeight="1" thickBot="1" x14ac:dyDescent="0.3">
      <c r="B29" s="84" t="s">
        <v>163</v>
      </c>
      <c r="C29" s="66"/>
      <c r="D29" s="81"/>
      <c r="E29" s="55"/>
      <c r="F29" s="81"/>
      <c r="G29" s="55"/>
      <c r="H29" s="81"/>
      <c r="I29" s="55"/>
      <c r="J29" s="81"/>
      <c r="K29" s="55"/>
      <c r="L29" s="81"/>
      <c r="M29" s="55">
        <v>1</v>
      </c>
      <c r="N29" s="81">
        <v>12665.16</v>
      </c>
      <c r="O29" s="55">
        <v>1</v>
      </c>
      <c r="P29" s="80">
        <v>12665.16</v>
      </c>
    </row>
    <row r="30" spans="2:16" ht="20.100000000000001" customHeight="1" thickBot="1" x14ac:dyDescent="0.3">
      <c r="B30" s="84" t="s">
        <v>149</v>
      </c>
      <c r="C30" s="66"/>
      <c r="D30" s="81"/>
      <c r="E30" s="55">
        <v>1</v>
      </c>
      <c r="F30" s="81">
        <v>4868.68</v>
      </c>
      <c r="G30" s="55"/>
      <c r="H30" s="81"/>
      <c r="I30" s="55">
        <v>1</v>
      </c>
      <c r="J30" s="81">
        <v>100</v>
      </c>
      <c r="K30" s="55"/>
      <c r="L30" s="81"/>
      <c r="M30" s="55">
        <v>5</v>
      </c>
      <c r="N30" s="81">
        <v>6478.73</v>
      </c>
      <c r="O30" s="55">
        <v>7</v>
      </c>
      <c r="P30" s="80">
        <v>11447.41</v>
      </c>
    </row>
    <row r="31" spans="2:16" ht="20.100000000000001" customHeight="1" thickBot="1" x14ac:dyDescent="0.3">
      <c r="B31" s="84" t="s">
        <v>164</v>
      </c>
      <c r="C31" s="66"/>
      <c r="D31" s="81"/>
      <c r="E31" s="55"/>
      <c r="F31" s="81"/>
      <c r="G31" s="55"/>
      <c r="H31" s="81"/>
      <c r="I31" s="55"/>
      <c r="J31" s="81"/>
      <c r="K31" s="55"/>
      <c r="L31" s="81"/>
      <c r="M31" s="55">
        <v>2</v>
      </c>
      <c r="N31" s="81">
        <v>24303.99</v>
      </c>
      <c r="O31" s="55">
        <v>2</v>
      </c>
      <c r="P31" s="80">
        <v>24303.99</v>
      </c>
    </row>
    <row r="32" spans="2:16" ht="20.100000000000001" customHeight="1" thickBot="1" x14ac:dyDescent="0.3">
      <c r="B32" s="84" t="s">
        <v>168</v>
      </c>
      <c r="C32" s="66"/>
      <c r="D32" s="81"/>
      <c r="E32" s="55"/>
      <c r="F32" s="81"/>
      <c r="G32" s="55"/>
      <c r="H32" s="81"/>
      <c r="I32" s="55"/>
      <c r="J32" s="81"/>
      <c r="K32" s="55"/>
      <c r="L32" s="81"/>
      <c r="M32" s="55">
        <v>2</v>
      </c>
      <c r="N32" s="81">
        <v>47002.559999999998</v>
      </c>
      <c r="O32" s="55">
        <v>2</v>
      </c>
      <c r="P32" s="80">
        <v>47002.559999999998</v>
      </c>
    </row>
    <row r="33" spans="2:16" ht="20.100000000000001" customHeight="1" thickBot="1" x14ac:dyDescent="0.3">
      <c r="B33" s="84" t="s">
        <v>165</v>
      </c>
      <c r="C33" s="66"/>
      <c r="D33" s="81"/>
      <c r="E33" s="55">
        <v>1</v>
      </c>
      <c r="F33" s="81">
        <v>10605.79</v>
      </c>
      <c r="G33" s="55"/>
      <c r="H33" s="81"/>
      <c r="I33" s="55"/>
      <c r="J33" s="81"/>
      <c r="K33" s="55"/>
      <c r="L33" s="81"/>
      <c r="M33" s="55">
        <v>3</v>
      </c>
      <c r="N33" s="81">
        <v>34816.82</v>
      </c>
      <c r="O33" s="55">
        <v>4</v>
      </c>
      <c r="P33" s="80">
        <v>45422.61</v>
      </c>
    </row>
    <row r="34" spans="2:16" ht="20.100000000000001" customHeight="1" thickBot="1" x14ac:dyDescent="0.3">
      <c r="B34" s="84" t="s">
        <v>166</v>
      </c>
      <c r="C34" s="66"/>
      <c r="D34" s="81"/>
      <c r="E34" s="55">
        <v>3</v>
      </c>
      <c r="F34" s="81">
        <v>11728.89</v>
      </c>
      <c r="G34" s="55"/>
      <c r="H34" s="81"/>
      <c r="I34" s="55">
        <v>4</v>
      </c>
      <c r="J34" s="81">
        <v>203.89</v>
      </c>
      <c r="K34" s="55"/>
      <c r="L34" s="81"/>
      <c r="M34" s="55">
        <v>2</v>
      </c>
      <c r="N34" s="81">
        <v>18733.740000000002</v>
      </c>
      <c r="O34" s="55">
        <v>9</v>
      </c>
      <c r="P34" s="80">
        <v>30666.52</v>
      </c>
    </row>
    <row r="35" spans="2:16" ht="20.100000000000001" customHeight="1" thickBot="1" x14ac:dyDescent="0.3">
      <c r="B35" s="84" t="s">
        <v>167</v>
      </c>
      <c r="C35" s="66"/>
      <c r="D35" s="81"/>
      <c r="E35" s="55"/>
      <c r="F35" s="81"/>
      <c r="G35" s="55"/>
      <c r="H35" s="81"/>
      <c r="I35" s="55"/>
      <c r="J35" s="81"/>
      <c r="K35" s="55"/>
      <c r="L35" s="81"/>
      <c r="M35" s="55"/>
      <c r="N35" s="81"/>
      <c r="O35" s="55"/>
      <c r="P35" s="80"/>
    </row>
    <row r="36" spans="2:16" ht="20.100000000000001" customHeight="1" thickBot="1" x14ac:dyDescent="0.3">
      <c r="B36" s="84" t="s">
        <v>169</v>
      </c>
      <c r="C36" s="66"/>
      <c r="D36" s="81"/>
      <c r="E36" s="55">
        <v>4</v>
      </c>
      <c r="F36" s="81">
        <v>13229.27</v>
      </c>
      <c r="G36" s="55"/>
      <c r="H36" s="81"/>
      <c r="I36" s="55"/>
      <c r="J36" s="81"/>
      <c r="K36" s="55"/>
      <c r="L36" s="81"/>
      <c r="M36" s="55">
        <v>19</v>
      </c>
      <c r="N36" s="81">
        <v>228877.14</v>
      </c>
      <c r="O36" s="55">
        <v>23</v>
      </c>
      <c r="P36" s="80">
        <v>242106.41</v>
      </c>
    </row>
    <row r="37" spans="2:16" ht="20.100000000000001" customHeight="1" thickBot="1" x14ac:dyDescent="0.3">
      <c r="B37" s="84" t="s">
        <v>170</v>
      </c>
      <c r="C37" s="66"/>
      <c r="D37" s="81"/>
      <c r="E37" s="55"/>
      <c r="F37" s="81"/>
      <c r="G37" s="55"/>
      <c r="H37" s="81"/>
      <c r="I37" s="55"/>
      <c r="J37" s="81"/>
      <c r="K37" s="55"/>
      <c r="L37" s="81"/>
      <c r="M37" s="55">
        <v>1</v>
      </c>
      <c r="N37" s="81">
        <v>28737.55</v>
      </c>
      <c r="O37" s="55">
        <v>1</v>
      </c>
      <c r="P37" s="80">
        <v>28737.55</v>
      </c>
    </row>
    <row r="38" spans="2:16" ht="20.100000000000001" customHeight="1" thickBot="1" x14ac:dyDescent="0.3">
      <c r="B38" s="84" t="s">
        <v>172</v>
      </c>
      <c r="C38" s="66"/>
      <c r="D38" s="81"/>
      <c r="E38" s="55"/>
      <c r="F38" s="81"/>
      <c r="G38" s="55"/>
      <c r="H38" s="81"/>
      <c r="I38" s="55"/>
      <c r="J38" s="81"/>
      <c r="K38" s="55"/>
      <c r="L38" s="81"/>
      <c r="M38" s="55"/>
      <c r="N38" s="81"/>
      <c r="O38" s="55"/>
      <c r="P38" s="80"/>
    </row>
    <row r="39" spans="2:16" ht="20.100000000000001" customHeight="1" thickBot="1" x14ac:dyDescent="0.3">
      <c r="B39" s="84" t="s">
        <v>174</v>
      </c>
      <c r="C39" s="66"/>
      <c r="D39" s="81"/>
      <c r="E39" s="55"/>
      <c r="F39" s="81"/>
      <c r="G39" s="55"/>
      <c r="H39" s="81"/>
      <c r="I39" s="55"/>
      <c r="J39" s="81"/>
      <c r="K39" s="55"/>
      <c r="L39" s="81"/>
      <c r="M39" s="55"/>
      <c r="N39" s="81"/>
      <c r="O39" s="55"/>
      <c r="P39" s="80"/>
    </row>
    <row r="40" spans="2:16" ht="20.100000000000001" customHeight="1" thickBot="1" x14ac:dyDescent="0.3">
      <c r="B40" s="84" t="s">
        <v>175</v>
      </c>
      <c r="C40" s="66"/>
      <c r="D40" s="81"/>
      <c r="E40" s="55"/>
      <c r="F40" s="81"/>
      <c r="G40" s="55"/>
      <c r="H40" s="81"/>
      <c r="I40" s="55"/>
      <c r="J40" s="81"/>
      <c r="K40" s="55"/>
      <c r="L40" s="81"/>
      <c r="M40" s="55"/>
      <c r="N40" s="81"/>
      <c r="O40" s="55"/>
      <c r="P40" s="80"/>
    </row>
    <row r="41" spans="2:16" ht="20.100000000000001" customHeight="1" thickBot="1" x14ac:dyDescent="0.3">
      <c r="B41" s="84" t="s">
        <v>176</v>
      </c>
      <c r="C41" s="66"/>
      <c r="D41" s="81"/>
      <c r="E41" s="55"/>
      <c r="F41" s="81"/>
      <c r="G41" s="55"/>
      <c r="H41" s="81"/>
      <c r="I41" s="55"/>
      <c r="J41" s="81"/>
      <c r="K41" s="55"/>
      <c r="L41" s="81"/>
      <c r="M41" s="55">
        <v>1</v>
      </c>
      <c r="N41" s="81">
        <v>6305.64</v>
      </c>
      <c r="O41" s="55">
        <v>1</v>
      </c>
      <c r="P41" s="80">
        <v>6305.64</v>
      </c>
    </row>
    <row r="42" spans="2:16" ht="20.100000000000001" customHeight="1" thickBot="1" x14ac:dyDescent="0.3">
      <c r="B42" s="84" t="s">
        <v>177</v>
      </c>
      <c r="C42" s="66"/>
      <c r="D42" s="81"/>
      <c r="E42" s="55">
        <v>3</v>
      </c>
      <c r="F42" s="81">
        <v>29495.919999999998</v>
      </c>
      <c r="G42" s="55"/>
      <c r="H42" s="81"/>
      <c r="I42" s="55"/>
      <c r="J42" s="81"/>
      <c r="K42" s="55"/>
      <c r="L42" s="81"/>
      <c r="M42" s="55">
        <v>26</v>
      </c>
      <c r="N42" s="81">
        <v>462962.59</v>
      </c>
      <c r="O42" s="55">
        <v>29</v>
      </c>
      <c r="P42" s="80">
        <v>492458.51</v>
      </c>
    </row>
    <row r="43" spans="2:16" ht="20.100000000000001" customHeight="1" thickBot="1" x14ac:dyDescent="0.3">
      <c r="B43" s="84" t="s">
        <v>178</v>
      </c>
      <c r="C43" s="66"/>
      <c r="D43" s="81"/>
      <c r="E43" s="55">
        <v>1</v>
      </c>
      <c r="F43" s="81">
        <v>10627.49</v>
      </c>
      <c r="G43" s="55"/>
      <c r="H43" s="81"/>
      <c r="I43" s="55"/>
      <c r="J43" s="81"/>
      <c r="K43" s="66">
        <v>1</v>
      </c>
      <c r="L43" s="81">
        <v>3498.64</v>
      </c>
      <c r="M43" s="55">
        <v>14</v>
      </c>
      <c r="N43" s="81">
        <v>119827.86</v>
      </c>
      <c r="O43" s="55">
        <v>16</v>
      </c>
      <c r="P43" s="80">
        <v>133953.99</v>
      </c>
    </row>
    <row r="44" spans="2:16" ht="20.100000000000001" customHeight="1" thickBot="1" x14ac:dyDescent="0.3">
      <c r="B44" s="85" t="s">
        <v>179</v>
      </c>
      <c r="C44" s="66"/>
      <c r="D44" s="81"/>
      <c r="E44" s="55">
        <v>2</v>
      </c>
      <c r="F44" s="82">
        <v>8024.19</v>
      </c>
      <c r="G44" s="55"/>
      <c r="H44" s="81"/>
      <c r="I44" s="55"/>
      <c r="J44" s="81"/>
      <c r="K44" s="66"/>
      <c r="L44" s="82"/>
      <c r="M44" s="55">
        <v>4</v>
      </c>
      <c r="N44" s="81">
        <v>40031.42</v>
      </c>
      <c r="O44" s="55">
        <v>6</v>
      </c>
      <c r="P44" s="80">
        <v>48055.61</v>
      </c>
    </row>
    <row r="45" spans="2:16" ht="20.100000000000001" customHeight="1" thickBot="1" x14ac:dyDescent="0.3">
      <c r="B45" s="84" t="s">
        <v>180</v>
      </c>
      <c r="C45" s="66"/>
      <c r="D45" s="81"/>
      <c r="E45" s="55"/>
      <c r="F45" s="81"/>
      <c r="G45" s="55"/>
      <c r="H45" s="81"/>
      <c r="I45" s="55"/>
      <c r="J45" s="81"/>
      <c r="K45" s="66"/>
      <c r="L45" s="82"/>
      <c r="M45" s="55"/>
      <c r="N45" s="81"/>
      <c r="O45" s="55"/>
      <c r="P45" s="80"/>
    </row>
    <row r="46" spans="2:16" ht="20.100000000000001" customHeight="1" thickBot="1" x14ac:dyDescent="0.3">
      <c r="B46" s="84" t="s">
        <v>181</v>
      </c>
      <c r="C46" s="66"/>
      <c r="D46" s="81"/>
      <c r="E46" s="55"/>
      <c r="F46" s="81"/>
      <c r="G46" s="55"/>
      <c r="H46" s="81"/>
      <c r="I46" s="55"/>
      <c r="J46" s="81"/>
      <c r="K46" s="66"/>
      <c r="L46" s="82"/>
      <c r="M46" s="55"/>
      <c r="N46" s="81"/>
      <c r="O46" s="55"/>
      <c r="P46" s="80"/>
    </row>
    <row r="47" spans="2:16" ht="20.100000000000001" customHeight="1" thickBot="1" x14ac:dyDescent="0.3">
      <c r="B47" s="84" t="s">
        <v>182</v>
      </c>
      <c r="C47" s="66"/>
      <c r="D47" s="81"/>
      <c r="E47" s="55"/>
      <c r="F47" s="81"/>
      <c r="G47" s="55"/>
      <c r="H47" s="81"/>
      <c r="I47" s="55"/>
      <c r="J47" s="81"/>
      <c r="K47" s="66"/>
      <c r="L47" s="82"/>
      <c r="M47" s="55"/>
      <c r="N47" s="81"/>
      <c r="O47" s="55"/>
      <c r="P47" s="80"/>
    </row>
    <row r="48" spans="2:16" ht="20.100000000000001" customHeight="1" thickBot="1" x14ac:dyDescent="0.3">
      <c r="B48" s="84" t="s">
        <v>173</v>
      </c>
      <c r="C48" s="66"/>
      <c r="D48" s="81"/>
      <c r="E48" s="55">
        <v>3</v>
      </c>
      <c r="F48" s="81">
        <v>40074.68</v>
      </c>
      <c r="G48" s="55"/>
      <c r="H48" s="81"/>
      <c r="I48" s="55">
        <v>1</v>
      </c>
      <c r="J48" s="81">
        <v>18.93</v>
      </c>
      <c r="K48" s="66"/>
      <c r="L48" s="82"/>
      <c r="M48" s="55">
        <v>7</v>
      </c>
      <c r="N48" s="81">
        <v>66554.399999999994</v>
      </c>
      <c r="O48" s="55">
        <v>11</v>
      </c>
      <c r="P48" s="80">
        <v>106648.01</v>
      </c>
    </row>
    <row r="49" spans="2:16" ht="20.100000000000001" customHeight="1" thickBot="1" x14ac:dyDescent="0.3">
      <c r="B49" s="84" t="s">
        <v>183</v>
      </c>
      <c r="C49" s="66"/>
      <c r="D49" s="81"/>
      <c r="E49" s="55"/>
      <c r="F49" s="81"/>
      <c r="G49" s="55"/>
      <c r="H49" s="81"/>
      <c r="I49" s="55"/>
      <c r="J49" s="81"/>
      <c r="K49" s="66"/>
      <c r="L49" s="82"/>
      <c r="M49" s="55"/>
      <c r="N49" s="81"/>
      <c r="O49" s="55"/>
      <c r="P49" s="80"/>
    </row>
    <row r="50" spans="2:16" ht="20.100000000000001" customHeight="1" thickBot="1" x14ac:dyDescent="0.3">
      <c r="B50" s="84" t="s">
        <v>184</v>
      </c>
      <c r="C50" s="66"/>
      <c r="D50" s="81"/>
      <c r="E50" s="55"/>
      <c r="F50" s="81"/>
      <c r="G50" s="55"/>
      <c r="H50" s="81"/>
      <c r="I50" s="55"/>
      <c r="J50" s="81"/>
      <c r="K50" s="66"/>
      <c r="L50" s="82"/>
      <c r="M50" s="55"/>
      <c r="N50" s="81"/>
      <c r="O50" s="55"/>
      <c r="P50" s="80"/>
    </row>
    <row r="51" spans="2:16" ht="20.100000000000001" customHeight="1" thickBot="1" x14ac:dyDescent="0.3">
      <c r="B51" s="84" t="s">
        <v>185</v>
      </c>
      <c r="C51" s="66"/>
      <c r="D51" s="81"/>
      <c r="E51" s="55"/>
      <c r="F51" s="81"/>
      <c r="G51" s="55"/>
      <c r="H51" s="81"/>
      <c r="I51" s="55"/>
      <c r="J51" s="81"/>
      <c r="K51" s="66"/>
      <c r="L51" s="82"/>
      <c r="M51" s="55"/>
      <c r="N51" s="81"/>
      <c r="O51" s="55"/>
      <c r="P51" s="80"/>
    </row>
    <row r="52" spans="2:16" ht="20.100000000000001" customHeight="1" thickBot="1" x14ac:dyDescent="0.3">
      <c r="B52" s="84" t="s">
        <v>189</v>
      </c>
      <c r="C52" s="66"/>
      <c r="D52" s="81"/>
      <c r="E52" s="55">
        <v>1</v>
      </c>
      <c r="F52" s="81">
        <v>36402.480000000003</v>
      </c>
      <c r="G52" s="55"/>
      <c r="H52" s="81"/>
      <c r="I52" s="55"/>
      <c r="J52" s="81"/>
      <c r="K52" s="66"/>
      <c r="L52" s="82"/>
      <c r="M52" s="55">
        <v>10</v>
      </c>
      <c r="N52" s="81">
        <v>43831.82</v>
      </c>
      <c r="O52" s="55">
        <v>11</v>
      </c>
      <c r="P52" s="80">
        <v>80234.3</v>
      </c>
    </row>
    <row r="53" spans="2:16" ht="20.100000000000001" customHeight="1" thickBot="1" x14ac:dyDescent="0.3">
      <c r="B53" s="84" t="s">
        <v>186</v>
      </c>
      <c r="C53" s="66"/>
      <c r="D53" s="81"/>
      <c r="E53" s="55"/>
      <c r="F53" s="81"/>
      <c r="G53" s="55"/>
      <c r="H53" s="81"/>
      <c r="I53" s="55"/>
      <c r="J53" s="81"/>
      <c r="K53" s="66"/>
      <c r="L53" s="82"/>
      <c r="M53" s="55"/>
      <c r="N53" s="81"/>
      <c r="O53" s="55"/>
      <c r="P53" s="80"/>
    </row>
    <row r="54" spans="2:16" ht="20.100000000000001" customHeight="1" thickBot="1" x14ac:dyDescent="0.3">
      <c r="B54" s="84" t="s">
        <v>187</v>
      </c>
      <c r="C54" s="66"/>
      <c r="D54" s="81"/>
      <c r="E54" s="55">
        <v>4</v>
      </c>
      <c r="F54" s="81">
        <v>61159.97</v>
      </c>
      <c r="G54" s="55">
        <v>1</v>
      </c>
      <c r="H54" s="81">
        <v>2596.54</v>
      </c>
      <c r="I54" s="55"/>
      <c r="J54" s="81"/>
      <c r="K54" s="66">
        <v>1</v>
      </c>
      <c r="L54" s="82">
        <v>1106.6099999999999</v>
      </c>
      <c r="M54" s="55">
        <v>14</v>
      </c>
      <c r="N54" s="81">
        <v>282759.78999999998</v>
      </c>
      <c r="O54" s="55">
        <v>20</v>
      </c>
      <c r="P54" s="80">
        <v>347622.91</v>
      </c>
    </row>
    <row r="55" spans="2:16" ht="20.100000000000001" customHeight="1" thickBot="1" x14ac:dyDescent="0.3">
      <c r="B55" s="84" t="s">
        <v>188</v>
      </c>
      <c r="C55" s="66"/>
      <c r="D55" s="81"/>
      <c r="E55" s="55"/>
      <c r="F55" s="81"/>
      <c r="G55" s="55"/>
      <c r="H55" s="81"/>
      <c r="I55" s="55"/>
      <c r="J55" s="81"/>
      <c r="K55" s="66"/>
      <c r="L55" s="82"/>
      <c r="M55" s="55"/>
      <c r="N55" s="81"/>
      <c r="O55" s="55"/>
      <c r="P55" s="80"/>
    </row>
    <row r="56" spans="2:16" ht="20.100000000000001" customHeight="1" thickBot="1" x14ac:dyDescent="0.3">
      <c r="B56" s="84" t="s">
        <v>190</v>
      </c>
      <c r="C56" s="66"/>
      <c r="D56" s="81"/>
      <c r="E56" s="55">
        <v>1</v>
      </c>
      <c r="F56" s="81">
        <v>7197.96</v>
      </c>
      <c r="G56" s="55"/>
      <c r="H56" s="81"/>
      <c r="I56" s="55"/>
      <c r="J56" s="81"/>
      <c r="K56" s="66"/>
      <c r="L56" s="82"/>
      <c r="M56" s="55">
        <v>4</v>
      </c>
      <c r="N56" s="81">
        <v>31185.81</v>
      </c>
      <c r="O56" s="55">
        <v>5</v>
      </c>
      <c r="P56" s="80">
        <v>38383.770000000004</v>
      </c>
    </row>
    <row r="57" spans="2:16" ht="20.100000000000001" customHeight="1" thickBot="1" x14ac:dyDescent="0.3">
      <c r="B57" s="84" t="s">
        <v>191</v>
      </c>
      <c r="C57" s="66"/>
      <c r="D57" s="81"/>
      <c r="E57" s="55"/>
      <c r="F57" s="81"/>
      <c r="G57" s="55"/>
      <c r="H57" s="81"/>
      <c r="I57" s="55"/>
      <c r="J57" s="81"/>
      <c r="K57" s="66"/>
      <c r="L57" s="82"/>
      <c r="M57" s="55"/>
      <c r="N57" s="81"/>
      <c r="O57" s="55"/>
      <c r="P57" s="80"/>
    </row>
    <row r="58" spans="2:16" ht="20.100000000000001" customHeight="1" thickBot="1" x14ac:dyDescent="0.3">
      <c r="B58" s="84" t="s">
        <v>192</v>
      </c>
      <c r="C58" s="66"/>
      <c r="D58" s="81"/>
      <c r="E58" s="55">
        <v>1</v>
      </c>
      <c r="F58" s="81">
        <v>9381.82</v>
      </c>
      <c r="G58" s="55"/>
      <c r="H58" s="81"/>
      <c r="I58" s="55"/>
      <c r="J58" s="81"/>
      <c r="K58" s="66"/>
      <c r="L58" s="82"/>
      <c r="M58" s="55">
        <v>1</v>
      </c>
      <c r="N58" s="81">
        <v>29266.18</v>
      </c>
      <c r="O58" s="55">
        <v>2</v>
      </c>
      <c r="P58" s="80">
        <v>38648</v>
      </c>
    </row>
    <row r="59" spans="2:16" ht="20.100000000000001" customHeight="1" thickBot="1" x14ac:dyDescent="0.3">
      <c r="B59" s="84" t="s">
        <v>193</v>
      </c>
      <c r="C59" s="66"/>
      <c r="D59" s="81"/>
      <c r="E59" s="55"/>
      <c r="F59" s="81"/>
      <c r="G59" s="55"/>
      <c r="H59" s="81"/>
      <c r="I59" s="55"/>
      <c r="J59" s="81"/>
      <c r="K59" s="66"/>
      <c r="L59" s="82"/>
      <c r="M59" s="55">
        <v>12</v>
      </c>
      <c r="N59" s="81">
        <v>73492.160000000003</v>
      </c>
      <c r="O59" s="55">
        <v>12</v>
      </c>
      <c r="P59" s="80">
        <v>73492.160000000003</v>
      </c>
    </row>
    <row r="60" spans="2:16" ht="20.100000000000001" customHeight="1" thickBot="1" x14ac:dyDescent="0.3">
      <c r="B60" s="84" t="s">
        <v>194</v>
      </c>
      <c r="C60" s="66"/>
      <c r="D60" s="81"/>
      <c r="E60" s="55"/>
      <c r="F60" s="81"/>
      <c r="G60" s="55"/>
      <c r="H60" s="81"/>
      <c r="I60" s="55"/>
      <c r="J60" s="81"/>
      <c r="K60" s="66"/>
      <c r="L60" s="82"/>
      <c r="M60" s="55">
        <v>1</v>
      </c>
      <c r="N60" s="81">
        <v>16835.91</v>
      </c>
      <c r="O60" s="55">
        <v>1</v>
      </c>
      <c r="P60" s="80">
        <v>16835.91</v>
      </c>
    </row>
    <row r="61" spans="2:16" ht="20.100000000000001" customHeight="1" thickBot="1" x14ac:dyDescent="0.3">
      <c r="B61" s="84" t="s">
        <v>196</v>
      </c>
      <c r="C61" s="66"/>
      <c r="D61" s="81"/>
      <c r="E61" s="55"/>
      <c r="F61" s="81"/>
      <c r="G61" s="55"/>
      <c r="H61" s="81"/>
      <c r="I61" s="55"/>
      <c r="J61" s="81"/>
      <c r="K61" s="66"/>
      <c r="L61" s="82"/>
      <c r="M61" s="55"/>
      <c r="N61" s="81"/>
      <c r="O61" s="55"/>
      <c r="P61" s="80"/>
    </row>
    <row r="62" spans="2:16" ht="20.100000000000001" customHeight="1" thickBot="1" x14ac:dyDescent="0.3">
      <c r="B62" s="84" t="s">
        <v>197</v>
      </c>
      <c r="C62" s="66"/>
      <c r="D62" s="81"/>
      <c r="E62" s="55"/>
      <c r="F62" s="81"/>
      <c r="G62" s="55"/>
      <c r="H62" s="81"/>
      <c r="I62" s="55"/>
      <c r="J62" s="81"/>
      <c r="K62" s="66"/>
      <c r="L62" s="82"/>
      <c r="M62" s="55">
        <v>7</v>
      </c>
      <c r="N62" s="81">
        <v>55431.34</v>
      </c>
      <c r="O62" s="55">
        <v>7</v>
      </c>
      <c r="P62" s="80">
        <v>55431.34</v>
      </c>
    </row>
    <row r="63" spans="2:16" ht="20.100000000000001" customHeight="1" thickBot="1" x14ac:dyDescent="0.3">
      <c r="B63" s="84" t="s">
        <v>98</v>
      </c>
      <c r="C63" s="66"/>
      <c r="D63" s="81"/>
      <c r="E63" s="55"/>
      <c r="F63" s="81"/>
      <c r="G63" s="55"/>
      <c r="H63" s="81"/>
      <c r="I63" s="55"/>
      <c r="J63" s="81"/>
      <c r="K63" s="66"/>
      <c r="L63" s="82"/>
      <c r="M63" s="55"/>
      <c r="N63" s="81"/>
      <c r="O63" s="55"/>
      <c r="P63" s="80"/>
    </row>
    <row r="64" spans="2:16" ht="20.100000000000001" customHeight="1" thickBot="1" x14ac:dyDescent="0.3">
      <c r="B64" s="84" t="s">
        <v>99</v>
      </c>
      <c r="C64" s="66"/>
      <c r="D64" s="81"/>
      <c r="E64" s="55"/>
      <c r="F64" s="81"/>
      <c r="G64" s="55"/>
      <c r="H64" s="81"/>
      <c r="I64" s="55"/>
      <c r="J64" s="81"/>
      <c r="K64" s="66"/>
      <c r="L64" s="82"/>
      <c r="M64" s="55"/>
      <c r="N64" s="81"/>
      <c r="O64" s="55"/>
      <c r="P64" s="80"/>
    </row>
    <row r="65" spans="2:17" ht="20.100000000000001" customHeight="1" thickBot="1" x14ac:dyDescent="0.3">
      <c r="B65" s="79" t="s">
        <v>114</v>
      </c>
      <c r="C65" s="87">
        <v>1</v>
      </c>
      <c r="D65" s="88">
        <v>5252.61</v>
      </c>
      <c r="E65" s="89">
        <v>70</v>
      </c>
      <c r="F65" s="88">
        <v>665144.03999999992</v>
      </c>
      <c r="G65" s="89">
        <v>7</v>
      </c>
      <c r="H65" s="88">
        <v>6908.36</v>
      </c>
      <c r="I65" s="89">
        <v>9</v>
      </c>
      <c r="J65" s="88">
        <v>1456.36</v>
      </c>
      <c r="K65" s="89">
        <v>5</v>
      </c>
      <c r="L65" s="88">
        <v>6187.6699999999992</v>
      </c>
      <c r="M65" s="90">
        <v>366</v>
      </c>
      <c r="N65" s="88">
        <v>4401166.0799999991</v>
      </c>
      <c r="O65" s="89">
        <v>458</v>
      </c>
      <c r="P65" s="88">
        <v>5086115.12</v>
      </c>
      <c r="Q65" s="86"/>
    </row>
    <row r="66" spans="2:17" x14ac:dyDescent="0.25">
      <c r="B66" s="72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7"/>
      <c r="P66" s="67"/>
    </row>
    <row r="67" spans="2:17" x14ac:dyDescent="0.25">
      <c r="B67" s="68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7"/>
    </row>
    <row r="68" spans="2:17" x14ac:dyDescent="0.25">
      <c r="B68" s="68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7"/>
    </row>
    <row r="69" spans="2:17" x14ac:dyDescent="0.25">
      <c r="B69" s="68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7"/>
    </row>
    <row r="70" spans="2:17" x14ac:dyDescent="0.25">
      <c r="B70" s="68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7"/>
    </row>
    <row r="71" spans="2:17" x14ac:dyDescent="0.25">
      <c r="B71" s="68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7"/>
    </row>
    <row r="72" spans="2:17" x14ac:dyDescent="0.25">
      <c r="B72" s="68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7"/>
    </row>
    <row r="73" spans="2:17" x14ac:dyDescent="0.25">
      <c r="B73" s="68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7"/>
    </row>
    <row r="74" spans="2:17" x14ac:dyDescent="0.25">
      <c r="B74" s="68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7"/>
    </row>
    <row r="75" spans="2:17" x14ac:dyDescent="0.25">
      <c r="B75" s="68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7"/>
    </row>
    <row r="76" spans="2:17" x14ac:dyDescent="0.25">
      <c r="B76" s="68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7"/>
    </row>
    <row r="77" spans="2:17" x14ac:dyDescent="0.25">
      <c r="B77" s="68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7"/>
    </row>
    <row r="78" spans="2:17" x14ac:dyDescent="0.25">
      <c r="B78" s="68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7"/>
    </row>
    <row r="79" spans="2:17" x14ac:dyDescent="0.25">
      <c r="B79" s="68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7"/>
    </row>
    <row r="80" spans="2:17" x14ac:dyDescent="0.25">
      <c r="B80" s="68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7"/>
    </row>
    <row r="81" spans="2:15" x14ac:dyDescent="0.25">
      <c r="B81" s="68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7"/>
    </row>
    <row r="82" spans="2:15" x14ac:dyDescent="0.25">
      <c r="B82" s="68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7"/>
    </row>
    <row r="83" spans="2:15" x14ac:dyDescent="0.25">
      <c r="B83" s="68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7"/>
    </row>
    <row r="84" spans="2:15" x14ac:dyDescent="0.25">
      <c r="B84" s="70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7"/>
    </row>
    <row r="85" spans="2:15" x14ac:dyDescent="0.25">
      <c r="B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67"/>
    </row>
    <row r="86" spans="2:15" x14ac:dyDescent="0.25">
      <c r="B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 x14ac:dyDescent="0.25">
      <c r="B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</sheetData>
  <mergeCells count="7">
    <mergeCell ref="O11:P11"/>
    <mergeCell ref="C11:D11"/>
    <mergeCell ref="E11:F11"/>
    <mergeCell ref="G11:H11"/>
    <mergeCell ref="I11:J11"/>
    <mergeCell ref="K11:L11"/>
    <mergeCell ref="M11:N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1039-FFB4-42EF-B620-E396783453FF}">
  <dimension ref="B11:Q87"/>
  <sheetViews>
    <sheetView zoomScale="106" zoomScaleNormal="106" workbookViewId="0"/>
  </sheetViews>
  <sheetFormatPr baseColWidth="10" defaultColWidth="11.42578125" defaultRowHeight="15" x14ac:dyDescent="0.25"/>
  <cols>
    <col min="1" max="1" width="11.42578125" style="64"/>
    <col min="2" max="2" width="29.140625" style="64" customWidth="1"/>
    <col min="3" max="16" width="20.7109375" style="64" customWidth="1"/>
    <col min="17" max="16384" width="11.42578125" style="64"/>
  </cols>
  <sheetData>
    <row r="11" spans="2:16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2:16" ht="24.75" customHeight="1" thickBot="1" x14ac:dyDescent="0.3">
      <c r="B12" s="78" t="s">
        <v>1</v>
      </c>
      <c r="C12" s="54" t="s">
        <v>134</v>
      </c>
      <c r="D12" s="58" t="s">
        <v>135</v>
      </c>
      <c r="E12" s="54" t="s">
        <v>134</v>
      </c>
      <c r="F12" s="58" t="s">
        <v>135</v>
      </c>
      <c r="G12" s="59" t="s">
        <v>134</v>
      </c>
      <c r="H12" s="58" t="s">
        <v>49</v>
      </c>
      <c r="I12" s="59" t="s">
        <v>134</v>
      </c>
      <c r="J12" s="77" t="s">
        <v>49</v>
      </c>
      <c r="K12" s="54" t="s">
        <v>134</v>
      </c>
      <c r="L12" s="58" t="s">
        <v>49</v>
      </c>
      <c r="M12" s="54" t="s">
        <v>134</v>
      </c>
      <c r="N12" s="58" t="s">
        <v>49</v>
      </c>
      <c r="O12" s="54" t="s">
        <v>96</v>
      </c>
      <c r="P12" s="58" t="s">
        <v>49</v>
      </c>
    </row>
    <row r="13" spans="2:16" ht="20.100000000000001" customHeight="1" thickBot="1" x14ac:dyDescent="0.3">
      <c r="B13" s="84" t="s">
        <v>151</v>
      </c>
      <c r="C13" s="66"/>
      <c r="D13" s="81"/>
      <c r="E13" s="55">
        <v>1</v>
      </c>
      <c r="F13" s="81">
        <v>317.89999999999998</v>
      </c>
      <c r="G13" s="55"/>
      <c r="H13" s="81"/>
      <c r="I13" s="55"/>
      <c r="J13" s="81"/>
      <c r="K13" s="55"/>
      <c r="L13" s="81"/>
      <c r="M13" s="55">
        <v>3</v>
      </c>
      <c r="N13" s="81">
        <v>6923.14</v>
      </c>
      <c r="O13" s="55">
        <f t="shared" ref="O13:O62" si="0">C13+E13+G13+I13+K13+M13</f>
        <v>4</v>
      </c>
      <c r="P13" s="80">
        <f t="shared" ref="P13:P62" si="1">D13+F13+H13+J13+L13+N13</f>
        <v>7241.04</v>
      </c>
    </row>
    <row r="14" spans="2:16" ht="20.100000000000001" customHeight="1" thickBot="1" x14ac:dyDescent="0.3">
      <c r="B14" s="84" t="s">
        <v>152</v>
      </c>
      <c r="C14" s="66"/>
      <c r="D14" s="81"/>
      <c r="E14" s="55">
        <v>3</v>
      </c>
      <c r="F14" s="81">
        <v>5269.89</v>
      </c>
      <c r="G14" s="55"/>
      <c r="H14" s="81"/>
      <c r="I14" s="55"/>
      <c r="J14" s="81"/>
      <c r="K14" s="55"/>
      <c r="L14" s="81"/>
      <c r="M14" s="55">
        <v>80</v>
      </c>
      <c r="N14" s="81">
        <v>572265.89</v>
      </c>
      <c r="O14" s="55">
        <f t="shared" si="0"/>
        <v>83</v>
      </c>
      <c r="P14" s="80">
        <f t="shared" si="1"/>
        <v>577535.78</v>
      </c>
    </row>
    <row r="15" spans="2:16" ht="20.100000000000001" customHeight="1" thickBot="1" x14ac:dyDescent="0.3">
      <c r="B15" s="84" t="s">
        <v>153</v>
      </c>
      <c r="C15" s="66"/>
      <c r="D15" s="81"/>
      <c r="E15" s="55">
        <v>10</v>
      </c>
      <c r="F15" s="81">
        <v>105510.84</v>
      </c>
      <c r="G15" s="55"/>
      <c r="H15" s="81"/>
      <c r="I15" s="55"/>
      <c r="J15" s="81"/>
      <c r="K15" s="55"/>
      <c r="L15" s="81"/>
      <c r="M15" s="55">
        <v>10</v>
      </c>
      <c r="N15" s="81">
        <v>101679.59</v>
      </c>
      <c r="O15" s="55">
        <f t="shared" si="0"/>
        <v>20</v>
      </c>
      <c r="P15" s="80">
        <f t="shared" si="1"/>
        <v>207190.43</v>
      </c>
    </row>
    <row r="16" spans="2:16" ht="20.100000000000001" customHeight="1" thickBot="1" x14ac:dyDescent="0.3">
      <c r="B16" s="84" t="s">
        <v>150</v>
      </c>
      <c r="C16" s="66"/>
      <c r="D16" s="81"/>
      <c r="E16" s="55"/>
      <c r="F16" s="81"/>
      <c r="G16" s="55"/>
      <c r="H16" s="81"/>
      <c r="I16" s="55"/>
      <c r="J16" s="81"/>
      <c r="K16" s="55"/>
      <c r="L16" s="81"/>
      <c r="M16" s="55"/>
      <c r="N16" s="81"/>
      <c r="O16" s="55"/>
      <c r="P16" s="80"/>
    </row>
    <row r="17" spans="2:16" ht="20.100000000000001" customHeight="1" thickBot="1" x14ac:dyDescent="0.3">
      <c r="B17" s="84" t="s">
        <v>154</v>
      </c>
      <c r="C17" s="66"/>
      <c r="D17" s="81"/>
      <c r="E17" s="55"/>
      <c r="F17" s="81"/>
      <c r="G17" s="55"/>
      <c r="H17" s="81"/>
      <c r="I17" s="55"/>
      <c r="J17" s="81"/>
      <c r="K17" s="55"/>
      <c r="L17" s="81"/>
      <c r="M17" s="55"/>
      <c r="N17" s="81"/>
      <c r="O17" s="55"/>
      <c r="P17" s="80"/>
    </row>
    <row r="18" spans="2:16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0"/>
    </row>
    <row r="19" spans="2:16" ht="20.100000000000001" customHeight="1" thickBot="1" x14ac:dyDescent="0.3">
      <c r="B19" s="84" t="s">
        <v>156</v>
      </c>
      <c r="C19" s="66"/>
      <c r="D19" s="81"/>
      <c r="E19" s="55">
        <v>2</v>
      </c>
      <c r="F19" s="81">
        <v>73714.080000000002</v>
      </c>
      <c r="G19" s="55"/>
      <c r="H19" s="81"/>
      <c r="I19" s="55"/>
      <c r="J19" s="81"/>
      <c r="K19" s="66">
        <v>3</v>
      </c>
      <c r="L19" s="81">
        <v>5968.15</v>
      </c>
      <c r="M19" s="55">
        <v>5</v>
      </c>
      <c r="N19" s="81">
        <v>30712.67</v>
      </c>
      <c r="O19" s="55">
        <f t="shared" si="0"/>
        <v>10</v>
      </c>
      <c r="P19" s="80">
        <f t="shared" si="1"/>
        <v>110394.9</v>
      </c>
    </row>
    <row r="20" spans="2:16" ht="20.100000000000001" customHeight="1" thickBot="1" x14ac:dyDescent="0.3">
      <c r="B20" s="84" t="s">
        <v>171</v>
      </c>
      <c r="C20" s="66"/>
      <c r="D20" s="81"/>
      <c r="E20" s="55">
        <v>8</v>
      </c>
      <c r="F20" s="81">
        <v>48338.28</v>
      </c>
      <c r="G20" s="55"/>
      <c r="H20" s="81"/>
      <c r="I20" s="55"/>
      <c r="J20" s="81"/>
      <c r="K20" s="55">
        <v>1</v>
      </c>
      <c r="L20" s="81">
        <v>479.47</v>
      </c>
      <c r="M20" s="55">
        <v>23</v>
      </c>
      <c r="N20" s="81">
        <v>290139.53999999998</v>
      </c>
      <c r="O20" s="55">
        <f>C20+E20+G20+I20+K20+M20</f>
        <v>32</v>
      </c>
      <c r="P20" s="80">
        <f>D20+F20+H20+J20+L20+N20</f>
        <v>338957.29</v>
      </c>
    </row>
    <row r="21" spans="2:16" ht="20.100000000000001" customHeight="1" thickBot="1" x14ac:dyDescent="0.3">
      <c r="B21" s="84" t="s">
        <v>157</v>
      </c>
      <c r="C21" s="66"/>
      <c r="D21" s="81"/>
      <c r="E21" s="55">
        <v>21</v>
      </c>
      <c r="F21" s="81">
        <v>328328.7</v>
      </c>
      <c r="G21" s="55">
        <v>2</v>
      </c>
      <c r="H21" s="81">
        <v>823.5</v>
      </c>
      <c r="I21" s="55"/>
      <c r="J21" s="81"/>
      <c r="K21" s="66">
        <v>1</v>
      </c>
      <c r="L21" s="81">
        <v>363</v>
      </c>
      <c r="M21" s="55">
        <v>213</v>
      </c>
      <c r="N21" s="81">
        <v>3133359.28</v>
      </c>
      <c r="O21" s="55">
        <f t="shared" si="0"/>
        <v>237</v>
      </c>
      <c r="P21" s="80">
        <f t="shared" si="1"/>
        <v>3462874.48</v>
      </c>
    </row>
    <row r="22" spans="2:16" ht="20.100000000000001" customHeight="1" thickBot="1" x14ac:dyDescent="0.3">
      <c r="B22" s="84" t="s">
        <v>195</v>
      </c>
      <c r="C22" s="66">
        <v>1</v>
      </c>
      <c r="D22" s="81">
        <v>17758.22</v>
      </c>
      <c r="E22" s="55">
        <v>1</v>
      </c>
      <c r="F22" s="81">
        <v>10849.15</v>
      </c>
      <c r="G22" s="55">
        <v>2</v>
      </c>
      <c r="H22" s="81">
        <v>1399.23</v>
      </c>
      <c r="I22" s="55"/>
      <c r="J22" s="81"/>
      <c r="K22" s="55"/>
      <c r="L22" s="81"/>
      <c r="M22" s="55">
        <v>2</v>
      </c>
      <c r="N22" s="81">
        <v>43706.36</v>
      </c>
      <c r="O22" s="55">
        <f>C22+E22+G22+I22+K22+M22</f>
        <v>6</v>
      </c>
      <c r="P22" s="80">
        <f>D22+F22+H22+J22+L22+N22</f>
        <v>73712.960000000006</v>
      </c>
    </row>
    <row r="23" spans="2:16" ht="20.100000000000001" customHeight="1" thickBot="1" x14ac:dyDescent="0.3">
      <c r="B23" s="84" t="s">
        <v>158</v>
      </c>
      <c r="C23" s="66"/>
      <c r="D23" s="81"/>
      <c r="E23" s="55"/>
      <c r="F23" s="81"/>
      <c r="G23" s="55"/>
      <c r="H23" s="81"/>
      <c r="I23" s="55"/>
      <c r="J23" s="81"/>
      <c r="K23" s="55"/>
      <c r="L23" s="81"/>
      <c r="M23" s="66">
        <v>2</v>
      </c>
      <c r="N23" s="81">
        <v>12462.72</v>
      </c>
      <c r="O23" s="55">
        <f t="shared" si="0"/>
        <v>2</v>
      </c>
      <c r="P23" s="80">
        <f t="shared" si="1"/>
        <v>12462.72</v>
      </c>
    </row>
    <row r="24" spans="2:16" ht="20.100000000000001" customHeight="1" thickBot="1" x14ac:dyDescent="0.3">
      <c r="B24" s="84" t="s">
        <v>159</v>
      </c>
      <c r="C24" s="66"/>
      <c r="D24" s="81"/>
      <c r="E24" s="55"/>
      <c r="F24" s="81"/>
      <c r="G24" s="55"/>
      <c r="H24" s="81"/>
      <c r="I24" s="55"/>
      <c r="J24" s="81"/>
      <c r="K24" s="55"/>
      <c r="L24" s="81"/>
      <c r="M24" s="55"/>
      <c r="N24" s="81"/>
      <c r="O24" s="55"/>
      <c r="P24" s="80"/>
    </row>
    <row r="25" spans="2:16" ht="20.100000000000001" customHeight="1" thickBot="1" x14ac:dyDescent="0.3">
      <c r="B25" s="84" t="s">
        <v>160</v>
      </c>
      <c r="C25" s="66">
        <v>1</v>
      </c>
      <c r="D25" s="81">
        <v>7920.64</v>
      </c>
      <c r="E25" s="55"/>
      <c r="F25" s="81"/>
      <c r="G25" s="55"/>
      <c r="H25" s="81"/>
      <c r="I25" s="55"/>
      <c r="J25" s="81"/>
      <c r="K25" s="55"/>
      <c r="L25" s="81"/>
      <c r="M25" s="55"/>
      <c r="N25" s="81"/>
      <c r="O25" s="55">
        <f t="shared" si="0"/>
        <v>1</v>
      </c>
      <c r="P25" s="80">
        <f t="shared" si="1"/>
        <v>7920.64</v>
      </c>
    </row>
    <row r="26" spans="2:16" ht="20.100000000000001" customHeight="1" thickBot="1" x14ac:dyDescent="0.3">
      <c r="B26" s="84" t="s">
        <v>91</v>
      </c>
      <c r="C26" s="66"/>
      <c r="D26" s="81"/>
      <c r="E26" s="55"/>
      <c r="F26" s="81"/>
      <c r="G26" s="55"/>
      <c r="H26" s="81"/>
      <c r="I26" s="55"/>
      <c r="J26" s="81"/>
      <c r="K26" s="55"/>
      <c r="L26" s="81"/>
      <c r="M26" s="55">
        <v>1</v>
      </c>
      <c r="N26" s="81">
        <v>22780.13</v>
      </c>
      <c r="O26" s="55">
        <f t="shared" si="0"/>
        <v>1</v>
      </c>
      <c r="P26" s="80">
        <f t="shared" si="1"/>
        <v>22780.13</v>
      </c>
    </row>
    <row r="27" spans="2:16" ht="20.100000000000001" customHeight="1" thickBot="1" x14ac:dyDescent="0.3">
      <c r="B27" s="84" t="s">
        <v>161</v>
      </c>
      <c r="C27" s="66"/>
      <c r="D27" s="81"/>
      <c r="E27" s="55"/>
      <c r="F27" s="81"/>
      <c r="G27" s="55"/>
      <c r="H27" s="81"/>
      <c r="I27" s="55"/>
      <c r="J27" s="81"/>
      <c r="K27" s="55"/>
      <c r="L27" s="81"/>
      <c r="M27" s="55">
        <v>1</v>
      </c>
      <c r="N27" s="81">
        <v>25683.35</v>
      </c>
      <c r="O27" s="55">
        <f t="shared" si="0"/>
        <v>1</v>
      </c>
      <c r="P27" s="80">
        <f t="shared" si="1"/>
        <v>25683.35</v>
      </c>
    </row>
    <row r="28" spans="2:16" ht="20.100000000000001" customHeight="1" thickBot="1" x14ac:dyDescent="0.3">
      <c r="B28" s="84" t="s">
        <v>162</v>
      </c>
      <c r="C28" s="66"/>
      <c r="D28" s="81"/>
      <c r="E28" s="55">
        <v>1</v>
      </c>
      <c r="F28" s="81">
        <v>2938.52</v>
      </c>
      <c r="G28" s="55"/>
      <c r="H28" s="81"/>
      <c r="I28" s="55"/>
      <c r="J28" s="81"/>
      <c r="K28" s="55"/>
      <c r="L28" s="81"/>
      <c r="M28" s="55"/>
      <c r="N28" s="81"/>
      <c r="O28" s="55">
        <f t="shared" si="0"/>
        <v>1</v>
      </c>
      <c r="P28" s="80">
        <f t="shared" si="1"/>
        <v>2938.52</v>
      </c>
    </row>
    <row r="29" spans="2:16" ht="20.100000000000001" customHeight="1" thickBot="1" x14ac:dyDescent="0.3">
      <c r="B29" s="84" t="s">
        <v>163</v>
      </c>
      <c r="C29" s="66"/>
      <c r="D29" s="81"/>
      <c r="E29" s="55"/>
      <c r="F29" s="81"/>
      <c r="G29" s="55"/>
      <c r="H29" s="81"/>
      <c r="I29" s="55"/>
      <c r="J29" s="81"/>
      <c r="K29" s="55"/>
      <c r="L29" s="81"/>
      <c r="M29" s="55"/>
      <c r="N29" s="81"/>
      <c r="O29" s="55"/>
      <c r="P29" s="80"/>
    </row>
    <row r="30" spans="2:16" ht="20.100000000000001" customHeight="1" thickBot="1" x14ac:dyDescent="0.3">
      <c r="B30" s="84" t="s">
        <v>149</v>
      </c>
      <c r="C30" s="66"/>
      <c r="D30" s="81"/>
      <c r="E30" s="55"/>
      <c r="F30" s="81"/>
      <c r="G30" s="55"/>
      <c r="H30" s="81"/>
      <c r="I30" s="55"/>
      <c r="J30" s="81"/>
      <c r="K30" s="55"/>
      <c r="L30" s="81"/>
      <c r="M30" s="55"/>
      <c r="N30" s="81"/>
      <c r="O30" s="55"/>
      <c r="P30" s="80"/>
    </row>
    <row r="31" spans="2:16" ht="20.100000000000001" customHeight="1" thickBot="1" x14ac:dyDescent="0.3">
      <c r="B31" s="84" t="s">
        <v>164</v>
      </c>
      <c r="C31" s="66"/>
      <c r="D31" s="81"/>
      <c r="E31" s="55"/>
      <c r="F31" s="81"/>
      <c r="G31" s="55"/>
      <c r="H31" s="81"/>
      <c r="I31" s="55"/>
      <c r="J31" s="81"/>
      <c r="K31" s="55"/>
      <c r="L31" s="81"/>
      <c r="M31" s="55">
        <v>1</v>
      </c>
      <c r="N31" s="81">
        <v>82193.75</v>
      </c>
      <c r="O31" s="55">
        <f t="shared" si="0"/>
        <v>1</v>
      </c>
      <c r="P31" s="80">
        <f t="shared" si="1"/>
        <v>82193.75</v>
      </c>
    </row>
    <row r="32" spans="2:16" ht="20.100000000000001" customHeight="1" thickBot="1" x14ac:dyDescent="0.3">
      <c r="B32" s="84" t="s">
        <v>168</v>
      </c>
      <c r="C32" s="66"/>
      <c r="D32" s="81"/>
      <c r="E32" s="55"/>
      <c r="F32" s="81"/>
      <c r="G32" s="55"/>
      <c r="H32" s="81"/>
      <c r="I32" s="55"/>
      <c r="J32" s="81"/>
      <c r="K32" s="55"/>
      <c r="L32" s="81"/>
      <c r="M32" s="55"/>
      <c r="N32" s="81"/>
      <c r="O32" s="55"/>
      <c r="P32" s="80"/>
    </row>
    <row r="33" spans="2:16" ht="20.100000000000001" customHeight="1" thickBot="1" x14ac:dyDescent="0.3">
      <c r="B33" s="84" t="s">
        <v>165</v>
      </c>
      <c r="C33" s="66"/>
      <c r="D33" s="81"/>
      <c r="E33" s="55"/>
      <c r="F33" s="81"/>
      <c r="G33" s="55"/>
      <c r="H33" s="81"/>
      <c r="I33" s="55"/>
      <c r="J33" s="81"/>
      <c r="K33" s="55"/>
      <c r="L33" s="81"/>
      <c r="M33" s="55">
        <v>16</v>
      </c>
      <c r="N33" s="81">
        <v>147016.57</v>
      </c>
      <c r="O33" s="55">
        <f t="shared" si="0"/>
        <v>16</v>
      </c>
      <c r="P33" s="80">
        <f t="shared" si="1"/>
        <v>147016.57</v>
      </c>
    </row>
    <row r="34" spans="2:16" ht="20.100000000000001" customHeight="1" thickBot="1" x14ac:dyDescent="0.3">
      <c r="B34" s="84" t="s">
        <v>166</v>
      </c>
      <c r="C34" s="66"/>
      <c r="D34" s="81"/>
      <c r="E34" s="55">
        <v>3</v>
      </c>
      <c r="F34" s="81">
        <v>11964.54</v>
      </c>
      <c r="G34" s="55"/>
      <c r="H34" s="81"/>
      <c r="I34" s="55"/>
      <c r="J34" s="81"/>
      <c r="K34" s="55"/>
      <c r="L34" s="81"/>
      <c r="M34" s="55">
        <v>6</v>
      </c>
      <c r="N34" s="81">
        <v>26994.52</v>
      </c>
      <c r="O34" s="55">
        <f t="shared" si="0"/>
        <v>9</v>
      </c>
      <c r="P34" s="80">
        <f t="shared" si="1"/>
        <v>38959.06</v>
      </c>
    </row>
    <row r="35" spans="2:16" ht="20.100000000000001" customHeight="1" thickBot="1" x14ac:dyDescent="0.3">
      <c r="B35" s="84" t="s">
        <v>167</v>
      </c>
      <c r="C35" s="66"/>
      <c r="D35" s="81"/>
      <c r="E35" s="55"/>
      <c r="F35" s="81"/>
      <c r="G35" s="55"/>
      <c r="H35" s="81"/>
      <c r="I35" s="55"/>
      <c r="J35" s="81"/>
      <c r="K35" s="55"/>
      <c r="L35" s="81"/>
      <c r="M35" s="55"/>
      <c r="N35" s="81"/>
      <c r="O35" s="55"/>
      <c r="P35" s="80"/>
    </row>
    <row r="36" spans="2:16" ht="20.100000000000001" customHeight="1" thickBot="1" x14ac:dyDescent="0.3">
      <c r="B36" s="84" t="s">
        <v>169</v>
      </c>
      <c r="C36" s="66"/>
      <c r="D36" s="81"/>
      <c r="E36" s="55">
        <v>5</v>
      </c>
      <c r="F36" s="81">
        <v>18098.43</v>
      </c>
      <c r="G36" s="55"/>
      <c r="H36" s="81"/>
      <c r="I36" s="55"/>
      <c r="J36" s="81"/>
      <c r="K36" s="55"/>
      <c r="L36" s="81"/>
      <c r="M36" s="55">
        <v>31</v>
      </c>
      <c r="N36" s="81">
        <v>219300.73</v>
      </c>
      <c r="O36" s="55">
        <f t="shared" si="0"/>
        <v>36</v>
      </c>
      <c r="P36" s="80">
        <f t="shared" si="1"/>
        <v>237399.16</v>
      </c>
    </row>
    <row r="37" spans="2:16" ht="20.100000000000001" customHeight="1" thickBot="1" x14ac:dyDescent="0.3">
      <c r="B37" s="84" t="s">
        <v>170</v>
      </c>
      <c r="C37" s="66"/>
      <c r="D37" s="81"/>
      <c r="E37" s="55"/>
      <c r="F37" s="81"/>
      <c r="G37" s="55"/>
      <c r="H37" s="81"/>
      <c r="I37" s="55"/>
      <c r="J37" s="81"/>
      <c r="K37" s="55"/>
      <c r="L37" s="81"/>
      <c r="M37" s="55"/>
      <c r="N37" s="81"/>
      <c r="O37" s="55"/>
      <c r="P37" s="80"/>
    </row>
    <row r="38" spans="2:16" ht="20.100000000000001" customHeight="1" thickBot="1" x14ac:dyDescent="0.3">
      <c r="B38" s="84" t="s">
        <v>172</v>
      </c>
      <c r="C38" s="66"/>
      <c r="D38" s="81"/>
      <c r="E38" s="55"/>
      <c r="F38" s="81"/>
      <c r="G38" s="55"/>
      <c r="H38" s="81"/>
      <c r="I38" s="55"/>
      <c r="J38" s="81"/>
      <c r="K38" s="55"/>
      <c r="L38" s="81"/>
      <c r="M38" s="55"/>
      <c r="N38" s="81"/>
      <c r="O38" s="55"/>
      <c r="P38" s="80"/>
    </row>
    <row r="39" spans="2:16" ht="20.100000000000001" customHeight="1" thickBot="1" x14ac:dyDescent="0.3">
      <c r="B39" s="84" t="s">
        <v>174</v>
      </c>
      <c r="C39" s="66"/>
      <c r="D39" s="81"/>
      <c r="E39" s="55"/>
      <c r="F39" s="81"/>
      <c r="G39" s="55"/>
      <c r="H39" s="81"/>
      <c r="I39" s="55"/>
      <c r="J39" s="81"/>
      <c r="K39" s="55">
        <v>1</v>
      </c>
      <c r="L39" s="81">
        <v>3212.55</v>
      </c>
      <c r="M39" s="55"/>
      <c r="N39" s="81"/>
      <c r="O39" s="55">
        <f t="shared" si="0"/>
        <v>1</v>
      </c>
      <c r="P39" s="80">
        <f t="shared" si="1"/>
        <v>3212.55</v>
      </c>
    </row>
    <row r="40" spans="2:16" ht="20.100000000000001" customHeight="1" thickBot="1" x14ac:dyDescent="0.3">
      <c r="B40" s="84" t="s">
        <v>175</v>
      </c>
      <c r="C40" s="66"/>
      <c r="D40" s="81"/>
      <c r="E40" s="55"/>
      <c r="F40" s="81"/>
      <c r="G40" s="55"/>
      <c r="H40" s="81"/>
      <c r="I40" s="55"/>
      <c r="J40" s="81"/>
      <c r="K40" s="55"/>
      <c r="L40" s="81"/>
      <c r="M40" s="55">
        <v>1</v>
      </c>
      <c r="N40" s="81">
        <v>10192.56</v>
      </c>
      <c r="O40" s="55">
        <f t="shared" si="0"/>
        <v>1</v>
      </c>
      <c r="P40" s="80">
        <f t="shared" si="1"/>
        <v>10192.56</v>
      </c>
    </row>
    <row r="41" spans="2:16" ht="20.100000000000001" customHeight="1" thickBot="1" x14ac:dyDescent="0.3">
      <c r="B41" s="84" t="s">
        <v>176</v>
      </c>
      <c r="C41" s="66"/>
      <c r="D41" s="81"/>
      <c r="E41" s="55"/>
      <c r="F41" s="81"/>
      <c r="G41" s="55"/>
      <c r="H41" s="81"/>
      <c r="I41" s="55"/>
      <c r="J41" s="81"/>
      <c r="K41" s="55"/>
      <c r="L41" s="81"/>
      <c r="M41" s="55"/>
      <c r="N41" s="81"/>
      <c r="O41" s="55"/>
      <c r="P41" s="80"/>
    </row>
    <row r="42" spans="2:16" ht="20.100000000000001" customHeight="1" thickBot="1" x14ac:dyDescent="0.3">
      <c r="B42" s="84" t="s">
        <v>177</v>
      </c>
      <c r="C42" s="66"/>
      <c r="D42" s="81"/>
      <c r="E42" s="55">
        <v>7</v>
      </c>
      <c r="F42" s="81">
        <v>124255.67</v>
      </c>
      <c r="G42" s="55">
        <v>2</v>
      </c>
      <c r="H42" s="81">
        <v>1100</v>
      </c>
      <c r="I42" s="55"/>
      <c r="J42" s="81"/>
      <c r="K42" s="55"/>
      <c r="L42" s="81"/>
      <c r="M42" s="55">
        <v>12</v>
      </c>
      <c r="N42" s="81">
        <v>162285.29999999999</v>
      </c>
      <c r="O42" s="55">
        <f t="shared" si="0"/>
        <v>21</v>
      </c>
      <c r="P42" s="80">
        <f t="shared" si="1"/>
        <v>287640.96999999997</v>
      </c>
    </row>
    <row r="43" spans="2:16" ht="20.100000000000001" customHeight="1" thickBot="1" x14ac:dyDescent="0.3">
      <c r="B43" s="84" t="s">
        <v>178</v>
      </c>
      <c r="C43" s="66"/>
      <c r="D43" s="81"/>
      <c r="E43" s="55">
        <v>2</v>
      </c>
      <c r="F43" s="81">
        <v>44631.4</v>
      </c>
      <c r="G43" s="55"/>
      <c r="H43" s="81"/>
      <c r="I43" s="55"/>
      <c r="J43" s="81"/>
      <c r="K43" s="66">
        <v>1</v>
      </c>
      <c r="L43" s="81">
        <v>4717</v>
      </c>
      <c r="M43" s="55">
        <v>9</v>
      </c>
      <c r="N43" s="81">
        <v>57760.35</v>
      </c>
      <c r="O43" s="55">
        <f t="shared" si="0"/>
        <v>12</v>
      </c>
      <c r="P43" s="80">
        <f t="shared" si="1"/>
        <v>107108.75</v>
      </c>
    </row>
    <row r="44" spans="2:16" ht="20.100000000000001" customHeight="1" thickBot="1" x14ac:dyDescent="0.3">
      <c r="B44" s="85" t="s">
        <v>179</v>
      </c>
      <c r="C44" s="66"/>
      <c r="D44" s="81"/>
      <c r="E44" s="55"/>
      <c r="F44" s="82"/>
      <c r="G44" s="55"/>
      <c r="H44" s="81"/>
      <c r="I44" s="55"/>
      <c r="J44" s="81"/>
      <c r="K44" s="66"/>
      <c r="L44" s="82"/>
      <c r="M44" s="55"/>
      <c r="N44" s="81"/>
      <c r="O44" s="55"/>
      <c r="P44" s="80"/>
    </row>
    <row r="45" spans="2:16" ht="20.100000000000001" customHeight="1" thickBot="1" x14ac:dyDescent="0.3">
      <c r="B45" s="84" t="s">
        <v>180</v>
      </c>
      <c r="C45" s="66"/>
      <c r="D45" s="81"/>
      <c r="E45" s="55">
        <v>1</v>
      </c>
      <c r="F45" s="81">
        <v>1149.44</v>
      </c>
      <c r="G45" s="55"/>
      <c r="H45" s="81"/>
      <c r="I45" s="55"/>
      <c r="J45" s="81"/>
      <c r="K45" s="66"/>
      <c r="L45" s="82"/>
      <c r="M45" s="55">
        <v>8</v>
      </c>
      <c r="N45" s="81">
        <v>89860.67</v>
      </c>
      <c r="O45" s="55">
        <f t="shared" si="0"/>
        <v>9</v>
      </c>
      <c r="P45" s="80">
        <f t="shared" si="1"/>
        <v>91010.11</v>
      </c>
    </row>
    <row r="46" spans="2:16" ht="20.100000000000001" customHeight="1" thickBot="1" x14ac:dyDescent="0.3">
      <c r="B46" s="84" t="s">
        <v>181</v>
      </c>
      <c r="C46" s="66"/>
      <c r="D46" s="81"/>
      <c r="E46" s="55"/>
      <c r="F46" s="81"/>
      <c r="G46" s="55"/>
      <c r="H46" s="81"/>
      <c r="I46" s="55"/>
      <c r="J46" s="81"/>
      <c r="K46" s="66"/>
      <c r="L46" s="82"/>
      <c r="M46" s="55">
        <v>1</v>
      </c>
      <c r="N46" s="81">
        <v>26473.27</v>
      </c>
      <c r="O46" s="55">
        <f t="shared" si="0"/>
        <v>1</v>
      </c>
      <c r="P46" s="80">
        <f t="shared" si="1"/>
        <v>26473.27</v>
      </c>
    </row>
    <row r="47" spans="2:16" ht="20.100000000000001" customHeight="1" thickBot="1" x14ac:dyDescent="0.3">
      <c r="B47" s="84" t="s">
        <v>182</v>
      </c>
      <c r="C47" s="66"/>
      <c r="D47" s="81"/>
      <c r="E47" s="55"/>
      <c r="F47" s="81"/>
      <c r="G47" s="55"/>
      <c r="H47" s="81"/>
      <c r="I47" s="55"/>
      <c r="J47" s="81"/>
      <c r="K47" s="66"/>
      <c r="L47" s="82"/>
      <c r="M47" s="55"/>
      <c r="N47" s="81"/>
      <c r="O47" s="55"/>
      <c r="P47" s="80"/>
    </row>
    <row r="48" spans="2:16" ht="20.100000000000001" customHeight="1" thickBot="1" x14ac:dyDescent="0.3">
      <c r="B48" s="84" t="s">
        <v>173</v>
      </c>
      <c r="C48" s="66"/>
      <c r="D48" s="81"/>
      <c r="E48" s="55"/>
      <c r="F48" s="81"/>
      <c r="G48" s="55"/>
      <c r="H48" s="81"/>
      <c r="I48" s="55"/>
      <c r="J48" s="81"/>
      <c r="K48" s="66"/>
      <c r="L48" s="82"/>
      <c r="M48" s="55">
        <v>10</v>
      </c>
      <c r="N48" s="81">
        <v>163074.14000000001</v>
      </c>
      <c r="O48" s="55">
        <f>C48+E48+G48+I48+K48+M48</f>
        <v>10</v>
      </c>
      <c r="P48" s="80">
        <f>D48+F48+H48+J48+L48+N48</f>
        <v>163074.14000000001</v>
      </c>
    </row>
    <row r="49" spans="2:16" ht="20.100000000000001" customHeight="1" thickBot="1" x14ac:dyDescent="0.3">
      <c r="B49" s="84" t="s">
        <v>183</v>
      </c>
      <c r="C49" s="66"/>
      <c r="D49" s="81"/>
      <c r="E49" s="55"/>
      <c r="F49" s="81"/>
      <c r="G49" s="55"/>
      <c r="H49" s="81"/>
      <c r="I49" s="55"/>
      <c r="J49" s="81"/>
      <c r="K49" s="66"/>
      <c r="L49" s="82"/>
      <c r="M49" s="55">
        <v>1</v>
      </c>
      <c r="N49" s="81">
        <v>2724.81</v>
      </c>
      <c r="O49" s="55">
        <f t="shared" si="0"/>
        <v>1</v>
      </c>
      <c r="P49" s="80">
        <f t="shared" si="1"/>
        <v>2724.81</v>
      </c>
    </row>
    <row r="50" spans="2:16" ht="20.100000000000001" customHeight="1" thickBot="1" x14ac:dyDescent="0.3">
      <c r="B50" s="84" t="s">
        <v>184</v>
      </c>
      <c r="C50" s="66"/>
      <c r="D50" s="81"/>
      <c r="E50" s="55"/>
      <c r="F50" s="81"/>
      <c r="G50" s="55"/>
      <c r="H50" s="81"/>
      <c r="I50" s="55"/>
      <c r="J50" s="81"/>
      <c r="K50" s="66"/>
      <c r="L50" s="82"/>
      <c r="M50" s="55"/>
      <c r="N50" s="81"/>
      <c r="O50" s="55"/>
      <c r="P50" s="80"/>
    </row>
    <row r="51" spans="2:16" ht="20.100000000000001" customHeight="1" thickBot="1" x14ac:dyDescent="0.3">
      <c r="B51" s="84" t="s">
        <v>185</v>
      </c>
      <c r="C51" s="66"/>
      <c r="D51" s="81"/>
      <c r="E51" s="55"/>
      <c r="F51" s="81"/>
      <c r="G51" s="55"/>
      <c r="H51" s="81"/>
      <c r="I51" s="55"/>
      <c r="J51" s="81"/>
      <c r="K51" s="66"/>
      <c r="L51" s="82"/>
      <c r="M51" s="55"/>
      <c r="N51" s="81"/>
      <c r="O51" s="55"/>
      <c r="P51" s="80"/>
    </row>
    <row r="52" spans="2:16" ht="20.100000000000001" customHeight="1" thickBot="1" x14ac:dyDescent="0.3">
      <c r="B52" s="84" t="s">
        <v>189</v>
      </c>
      <c r="C52" s="66"/>
      <c r="D52" s="81"/>
      <c r="E52" s="55"/>
      <c r="F52" s="81"/>
      <c r="G52" s="55"/>
      <c r="H52" s="81"/>
      <c r="I52" s="55"/>
      <c r="J52" s="81"/>
      <c r="K52" s="66"/>
      <c r="L52" s="82"/>
      <c r="M52" s="55">
        <v>1</v>
      </c>
      <c r="N52" s="81">
        <v>816</v>
      </c>
      <c r="O52" s="55">
        <f>C52+E52+G52+I52+K52+M52</f>
        <v>1</v>
      </c>
      <c r="P52" s="80">
        <f>D52+F52+H52+J52+L52+N52</f>
        <v>816</v>
      </c>
    </row>
    <row r="53" spans="2:16" ht="20.100000000000001" customHeight="1" thickBot="1" x14ac:dyDescent="0.3">
      <c r="B53" s="84" t="s">
        <v>186</v>
      </c>
      <c r="C53" s="66"/>
      <c r="D53" s="81"/>
      <c r="E53" s="55"/>
      <c r="F53" s="81"/>
      <c r="G53" s="55"/>
      <c r="H53" s="81"/>
      <c r="I53" s="55"/>
      <c r="J53" s="81"/>
      <c r="K53" s="66"/>
      <c r="L53" s="82"/>
      <c r="M53" s="55"/>
      <c r="N53" s="81"/>
      <c r="O53" s="55"/>
      <c r="P53" s="80"/>
    </row>
    <row r="54" spans="2:16" ht="20.100000000000001" customHeight="1" thickBot="1" x14ac:dyDescent="0.3">
      <c r="B54" s="84" t="s">
        <v>187</v>
      </c>
      <c r="C54" s="66"/>
      <c r="D54" s="81"/>
      <c r="E54" s="55">
        <v>2</v>
      </c>
      <c r="F54" s="81">
        <v>11768.32</v>
      </c>
      <c r="G54" s="55"/>
      <c r="H54" s="81"/>
      <c r="I54" s="55"/>
      <c r="J54" s="81"/>
      <c r="K54" s="66"/>
      <c r="L54" s="82"/>
      <c r="M54" s="55">
        <v>25</v>
      </c>
      <c r="N54" s="81">
        <v>557512.89</v>
      </c>
      <c r="O54" s="55">
        <f t="shared" si="0"/>
        <v>27</v>
      </c>
      <c r="P54" s="80">
        <f t="shared" si="1"/>
        <v>569281.21</v>
      </c>
    </row>
    <row r="55" spans="2:16" ht="20.100000000000001" customHeight="1" thickBot="1" x14ac:dyDescent="0.3">
      <c r="B55" s="84" t="s">
        <v>188</v>
      </c>
      <c r="C55" s="66"/>
      <c r="D55" s="81"/>
      <c r="E55" s="55"/>
      <c r="F55" s="81"/>
      <c r="G55" s="55"/>
      <c r="H55" s="81"/>
      <c r="I55" s="55"/>
      <c r="J55" s="81"/>
      <c r="K55" s="66"/>
      <c r="L55" s="82"/>
      <c r="M55" s="55"/>
      <c r="N55" s="81"/>
      <c r="O55" s="55"/>
      <c r="P55" s="80"/>
    </row>
    <row r="56" spans="2:16" ht="20.100000000000001" customHeight="1" thickBot="1" x14ac:dyDescent="0.3">
      <c r="B56" s="84" t="s">
        <v>190</v>
      </c>
      <c r="C56" s="66"/>
      <c r="D56" s="81"/>
      <c r="E56" s="55">
        <v>2</v>
      </c>
      <c r="F56" s="81">
        <v>7195.98</v>
      </c>
      <c r="G56" s="55"/>
      <c r="H56" s="81"/>
      <c r="I56" s="55"/>
      <c r="J56" s="81"/>
      <c r="K56" s="66"/>
      <c r="L56" s="82"/>
      <c r="M56" s="55">
        <v>10</v>
      </c>
      <c r="N56" s="81">
        <v>106251.61</v>
      </c>
      <c r="O56" s="55">
        <f t="shared" si="0"/>
        <v>12</v>
      </c>
      <c r="P56" s="80">
        <f t="shared" si="1"/>
        <v>113447.59</v>
      </c>
    </row>
    <row r="57" spans="2:16" ht="20.100000000000001" customHeight="1" thickBot="1" x14ac:dyDescent="0.3">
      <c r="B57" s="84" t="s">
        <v>191</v>
      </c>
      <c r="C57" s="66"/>
      <c r="D57" s="81"/>
      <c r="E57" s="55"/>
      <c r="F57" s="81"/>
      <c r="G57" s="55"/>
      <c r="H57" s="81"/>
      <c r="I57" s="55"/>
      <c r="J57" s="81"/>
      <c r="K57" s="66"/>
      <c r="L57" s="82"/>
      <c r="M57" s="55"/>
      <c r="N57" s="81"/>
      <c r="O57" s="55"/>
      <c r="P57" s="80"/>
    </row>
    <row r="58" spans="2:16" ht="20.100000000000001" customHeight="1" thickBot="1" x14ac:dyDescent="0.3">
      <c r="B58" s="84" t="s">
        <v>192</v>
      </c>
      <c r="C58" s="66"/>
      <c r="D58" s="81"/>
      <c r="E58" s="55"/>
      <c r="F58" s="81"/>
      <c r="G58" s="55"/>
      <c r="H58" s="81"/>
      <c r="I58" s="55"/>
      <c r="J58" s="81"/>
      <c r="K58" s="66"/>
      <c r="L58" s="82"/>
      <c r="M58" s="55"/>
      <c r="N58" s="81"/>
      <c r="O58" s="55"/>
      <c r="P58" s="80"/>
    </row>
    <row r="59" spans="2:16" ht="20.100000000000001" customHeight="1" thickBot="1" x14ac:dyDescent="0.3">
      <c r="B59" s="84" t="s">
        <v>193</v>
      </c>
      <c r="C59" s="66"/>
      <c r="D59" s="81"/>
      <c r="E59" s="55"/>
      <c r="F59" s="81"/>
      <c r="G59" s="55"/>
      <c r="H59" s="81"/>
      <c r="I59" s="55"/>
      <c r="J59" s="81"/>
      <c r="K59" s="66"/>
      <c r="L59" s="82"/>
      <c r="M59" s="55">
        <v>8</v>
      </c>
      <c r="N59" s="81">
        <v>39300.06</v>
      </c>
      <c r="O59" s="55">
        <f t="shared" si="0"/>
        <v>8</v>
      </c>
      <c r="P59" s="80">
        <f t="shared" si="1"/>
        <v>39300.06</v>
      </c>
    </row>
    <row r="60" spans="2:16" ht="20.100000000000001" customHeight="1" thickBot="1" x14ac:dyDescent="0.3">
      <c r="B60" s="84" t="s">
        <v>194</v>
      </c>
      <c r="C60" s="66"/>
      <c r="D60" s="81"/>
      <c r="E60" s="55"/>
      <c r="F60" s="81"/>
      <c r="G60" s="55"/>
      <c r="H60" s="81"/>
      <c r="I60" s="55"/>
      <c r="J60" s="81"/>
      <c r="K60" s="66"/>
      <c r="L60" s="82"/>
      <c r="M60" s="55">
        <v>1</v>
      </c>
      <c r="N60" s="81">
        <v>3304.88</v>
      </c>
      <c r="O60" s="55">
        <f t="shared" si="0"/>
        <v>1</v>
      </c>
      <c r="P60" s="80">
        <f t="shared" si="1"/>
        <v>3304.88</v>
      </c>
    </row>
    <row r="61" spans="2:16" ht="20.100000000000001" customHeight="1" thickBot="1" x14ac:dyDescent="0.3">
      <c r="B61" s="84" t="s">
        <v>196</v>
      </c>
      <c r="C61" s="66"/>
      <c r="D61" s="81"/>
      <c r="E61" s="55"/>
      <c r="F61" s="81"/>
      <c r="G61" s="55"/>
      <c r="H61" s="81"/>
      <c r="I61" s="55"/>
      <c r="J61" s="81"/>
      <c r="K61" s="66"/>
      <c r="L61" s="82"/>
      <c r="M61" s="55"/>
      <c r="N61" s="81"/>
      <c r="O61" s="55"/>
      <c r="P61" s="80"/>
    </row>
    <row r="62" spans="2:16" ht="20.100000000000001" customHeight="1" thickBot="1" x14ac:dyDescent="0.3">
      <c r="B62" s="84" t="s">
        <v>197</v>
      </c>
      <c r="C62" s="66"/>
      <c r="D62" s="81"/>
      <c r="E62" s="55"/>
      <c r="F62" s="81"/>
      <c r="G62" s="55"/>
      <c r="H62" s="81"/>
      <c r="I62" s="55"/>
      <c r="J62" s="81"/>
      <c r="K62" s="66"/>
      <c r="L62" s="82"/>
      <c r="M62" s="55">
        <v>5</v>
      </c>
      <c r="N62" s="81">
        <v>64675.4</v>
      </c>
      <c r="O62" s="55">
        <f t="shared" si="0"/>
        <v>5</v>
      </c>
      <c r="P62" s="80">
        <f t="shared" si="1"/>
        <v>64675.4</v>
      </c>
    </row>
    <row r="63" spans="2:16" ht="20.100000000000001" customHeight="1" thickBot="1" x14ac:dyDescent="0.3">
      <c r="B63" s="84" t="s">
        <v>98</v>
      </c>
      <c r="C63" s="66"/>
      <c r="D63" s="81"/>
      <c r="E63" s="55"/>
      <c r="F63" s="81"/>
      <c r="G63" s="55"/>
      <c r="H63" s="81"/>
      <c r="I63" s="55"/>
      <c r="J63" s="81"/>
      <c r="K63" s="66"/>
      <c r="L63" s="82"/>
      <c r="M63" s="55"/>
      <c r="N63" s="81"/>
      <c r="O63" s="55"/>
      <c r="P63" s="80"/>
    </row>
    <row r="64" spans="2:16" ht="20.100000000000001" customHeight="1" thickBot="1" x14ac:dyDescent="0.3">
      <c r="B64" s="84" t="s">
        <v>99</v>
      </c>
      <c r="C64" s="66"/>
      <c r="D64" s="81"/>
      <c r="E64" s="55"/>
      <c r="F64" s="81"/>
      <c r="G64" s="55"/>
      <c r="H64" s="81"/>
      <c r="I64" s="55"/>
      <c r="J64" s="81"/>
      <c r="K64" s="66"/>
      <c r="L64" s="82"/>
      <c r="M64" s="55"/>
      <c r="N64" s="81"/>
      <c r="O64" s="55"/>
      <c r="P64" s="80"/>
    </row>
    <row r="65" spans="2:17" ht="20.100000000000001" customHeight="1" thickBot="1" x14ac:dyDescent="0.3">
      <c r="B65" s="79" t="s">
        <v>114</v>
      </c>
      <c r="C65" s="87">
        <f t="shared" ref="C65:H65" si="2">SUM(C13:C64)</f>
        <v>2</v>
      </c>
      <c r="D65" s="88">
        <f t="shared" si="2"/>
        <v>25678.86</v>
      </c>
      <c r="E65" s="89">
        <f t="shared" si="2"/>
        <v>69</v>
      </c>
      <c r="F65" s="88">
        <f t="shared" si="2"/>
        <v>794331.14</v>
      </c>
      <c r="G65" s="89">
        <f t="shared" si="2"/>
        <v>6</v>
      </c>
      <c r="H65" s="88">
        <f t="shared" si="2"/>
        <v>3322.73</v>
      </c>
      <c r="I65" s="89"/>
      <c r="J65" s="88"/>
      <c r="K65" s="89">
        <f>SUM(K13:K64)</f>
        <v>7</v>
      </c>
      <c r="L65" s="88">
        <f>SUM(L13:L64)</f>
        <v>14740.17</v>
      </c>
      <c r="M65" s="90">
        <f>SUM(M13:M64)</f>
        <v>486</v>
      </c>
      <c r="N65" s="88">
        <f>SUM(N13:N64)</f>
        <v>5999450.1799999978</v>
      </c>
      <c r="O65" s="89">
        <f>SUM(O13:O62)</f>
        <v>570</v>
      </c>
      <c r="P65" s="88">
        <f>SUM(P13:P62)</f>
        <v>6837523.0799999963</v>
      </c>
      <c r="Q65" s="86"/>
    </row>
    <row r="66" spans="2:17" x14ac:dyDescent="0.25">
      <c r="B66" s="72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7"/>
      <c r="P66" s="67"/>
    </row>
    <row r="67" spans="2:17" x14ac:dyDescent="0.25">
      <c r="B67" s="68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7"/>
    </row>
    <row r="68" spans="2:17" x14ac:dyDescent="0.25">
      <c r="B68" s="68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7"/>
    </row>
    <row r="69" spans="2:17" x14ac:dyDescent="0.25">
      <c r="B69" s="68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7"/>
    </row>
    <row r="70" spans="2:17" x14ac:dyDescent="0.25">
      <c r="B70" s="68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7"/>
    </row>
    <row r="71" spans="2:17" x14ac:dyDescent="0.25">
      <c r="B71" s="68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7"/>
    </row>
    <row r="72" spans="2:17" x14ac:dyDescent="0.25">
      <c r="B72" s="68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7"/>
    </row>
    <row r="73" spans="2:17" x14ac:dyDescent="0.25">
      <c r="B73" s="68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7"/>
    </row>
    <row r="74" spans="2:17" x14ac:dyDescent="0.25">
      <c r="B74" s="68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7"/>
    </row>
    <row r="75" spans="2:17" x14ac:dyDescent="0.25">
      <c r="B75" s="68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7"/>
    </row>
    <row r="76" spans="2:17" x14ac:dyDescent="0.25">
      <c r="B76" s="68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7"/>
    </row>
    <row r="77" spans="2:17" x14ac:dyDescent="0.25">
      <c r="B77" s="68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7"/>
    </row>
    <row r="78" spans="2:17" x14ac:dyDescent="0.25">
      <c r="B78" s="68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7"/>
    </row>
    <row r="79" spans="2:17" x14ac:dyDescent="0.25">
      <c r="B79" s="68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7"/>
    </row>
    <row r="80" spans="2:17" x14ac:dyDescent="0.25">
      <c r="B80" s="68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7"/>
    </row>
    <row r="81" spans="2:15" x14ac:dyDescent="0.25">
      <c r="B81" s="68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7"/>
    </row>
    <row r="82" spans="2:15" x14ac:dyDescent="0.25">
      <c r="B82" s="68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7"/>
    </row>
    <row r="83" spans="2:15" x14ac:dyDescent="0.25">
      <c r="B83" s="68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7"/>
    </row>
    <row r="84" spans="2:15" x14ac:dyDescent="0.25">
      <c r="B84" s="70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7"/>
    </row>
    <row r="85" spans="2:15" x14ac:dyDescent="0.25">
      <c r="B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67"/>
    </row>
    <row r="86" spans="2:15" x14ac:dyDescent="0.25">
      <c r="B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 x14ac:dyDescent="0.25">
      <c r="B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</sheetData>
  <mergeCells count="7">
    <mergeCell ref="M11:N11"/>
    <mergeCell ref="O11:P11"/>
    <mergeCell ref="C11:D11"/>
    <mergeCell ref="E11:F11"/>
    <mergeCell ref="G11:H11"/>
    <mergeCell ref="I11:J11"/>
    <mergeCell ref="K11:L11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70F5-24E0-4156-9120-64B0FEC17EAF}">
  <dimension ref="B11:Q87"/>
  <sheetViews>
    <sheetView showGridLines="0" workbookViewId="0"/>
  </sheetViews>
  <sheetFormatPr baseColWidth="10" defaultColWidth="11.42578125" defaultRowHeight="15" x14ac:dyDescent="0.25"/>
  <cols>
    <col min="1" max="1" width="11.42578125" style="64"/>
    <col min="2" max="2" width="25.85546875" style="64" bestFit="1" customWidth="1"/>
    <col min="3" max="16" width="20.7109375" style="64" customWidth="1"/>
    <col min="17" max="16384" width="11.42578125" style="64"/>
  </cols>
  <sheetData>
    <row r="11" spans="2:16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2:16" ht="24.75" customHeight="1" thickBot="1" x14ac:dyDescent="0.3">
      <c r="B12" s="78" t="s">
        <v>1</v>
      </c>
      <c r="C12" s="54" t="s">
        <v>134</v>
      </c>
      <c r="D12" s="58" t="s">
        <v>135</v>
      </c>
      <c r="E12" s="54" t="s">
        <v>134</v>
      </c>
      <c r="F12" s="58" t="s">
        <v>135</v>
      </c>
      <c r="G12" s="59" t="s">
        <v>134</v>
      </c>
      <c r="H12" s="58" t="s">
        <v>49</v>
      </c>
      <c r="I12" s="59" t="s">
        <v>134</v>
      </c>
      <c r="J12" s="77" t="s">
        <v>49</v>
      </c>
      <c r="K12" s="54" t="s">
        <v>134</v>
      </c>
      <c r="L12" s="58" t="s">
        <v>49</v>
      </c>
      <c r="M12" s="54" t="s">
        <v>134</v>
      </c>
      <c r="N12" s="58" t="s">
        <v>49</v>
      </c>
      <c r="O12" s="54" t="s">
        <v>96</v>
      </c>
      <c r="P12" s="58" t="s">
        <v>49</v>
      </c>
    </row>
    <row r="13" spans="2:16" ht="20.100000000000001" customHeight="1" thickBot="1" x14ac:dyDescent="0.3">
      <c r="B13" s="84" t="s">
        <v>151</v>
      </c>
      <c r="C13" s="66"/>
      <c r="D13" s="81"/>
      <c r="E13" s="55"/>
      <c r="F13" s="81"/>
      <c r="G13" s="55"/>
      <c r="H13" s="81"/>
      <c r="I13" s="55"/>
      <c r="J13" s="81"/>
      <c r="K13" s="55"/>
      <c r="L13" s="81"/>
      <c r="M13" s="55">
        <v>2</v>
      </c>
      <c r="N13" s="81">
        <v>27786.91</v>
      </c>
      <c r="O13" s="55">
        <f t="shared" ref="O13:P62" si="0">C13+E13+G13+I13+K13+M13</f>
        <v>2</v>
      </c>
      <c r="P13" s="80">
        <f t="shared" si="0"/>
        <v>27786.91</v>
      </c>
    </row>
    <row r="14" spans="2:16" ht="20.100000000000001" customHeight="1" thickBot="1" x14ac:dyDescent="0.3">
      <c r="B14" s="84" t="s">
        <v>152</v>
      </c>
      <c r="C14" s="66"/>
      <c r="D14" s="81"/>
      <c r="E14" s="55"/>
      <c r="F14" s="81"/>
      <c r="G14" s="55"/>
      <c r="H14" s="81"/>
      <c r="I14" s="55"/>
      <c r="J14" s="81"/>
      <c r="K14" s="55"/>
      <c r="L14" s="81"/>
      <c r="M14" s="55">
        <v>68</v>
      </c>
      <c r="N14" s="81">
        <v>576179.56000000006</v>
      </c>
      <c r="O14" s="55">
        <f t="shared" si="0"/>
        <v>68</v>
      </c>
      <c r="P14" s="80">
        <f t="shared" si="0"/>
        <v>576179.56000000006</v>
      </c>
    </row>
    <row r="15" spans="2:16" ht="20.100000000000001" customHeight="1" thickBot="1" x14ac:dyDescent="0.3">
      <c r="B15" s="84" t="s">
        <v>153</v>
      </c>
      <c r="C15" s="66"/>
      <c r="D15" s="81"/>
      <c r="E15" s="55">
        <v>1</v>
      </c>
      <c r="F15" s="81">
        <v>16707.330000000002</v>
      </c>
      <c r="G15" s="55"/>
      <c r="H15" s="81"/>
      <c r="I15" s="55"/>
      <c r="J15" s="81"/>
      <c r="K15" s="55"/>
      <c r="L15" s="81"/>
      <c r="M15" s="55">
        <v>1</v>
      </c>
      <c r="N15" s="81">
        <v>5142.6000000000004</v>
      </c>
      <c r="O15" s="55">
        <f t="shared" si="0"/>
        <v>2</v>
      </c>
      <c r="P15" s="80">
        <f t="shared" si="0"/>
        <v>21849.93</v>
      </c>
    </row>
    <row r="16" spans="2:16" ht="20.100000000000001" customHeight="1" thickBot="1" x14ac:dyDescent="0.3">
      <c r="B16" s="84" t="s">
        <v>150</v>
      </c>
      <c r="C16" s="66"/>
      <c r="D16" s="81"/>
      <c r="E16" s="55"/>
      <c r="F16" s="81"/>
      <c r="G16" s="55"/>
      <c r="H16" s="81"/>
      <c r="I16" s="55"/>
      <c r="J16" s="81"/>
      <c r="K16" s="55"/>
      <c r="L16" s="81"/>
      <c r="M16" s="55"/>
      <c r="N16" s="81"/>
      <c r="O16" s="55"/>
      <c r="P16" s="80"/>
    </row>
    <row r="17" spans="2:16" ht="20.100000000000001" customHeight="1" thickBot="1" x14ac:dyDescent="0.3">
      <c r="B17" s="84" t="s">
        <v>154</v>
      </c>
      <c r="C17" s="66"/>
      <c r="D17" s="81"/>
      <c r="E17" s="55"/>
      <c r="F17" s="81"/>
      <c r="G17" s="55"/>
      <c r="H17" s="81"/>
      <c r="I17" s="55"/>
      <c r="J17" s="81"/>
      <c r="K17" s="55"/>
      <c r="L17" s="81"/>
      <c r="M17" s="55">
        <v>3</v>
      </c>
      <c r="N17" s="81">
        <v>50140.33</v>
      </c>
      <c r="O17" s="55">
        <f t="shared" si="0"/>
        <v>3</v>
      </c>
      <c r="P17" s="80">
        <f t="shared" si="0"/>
        <v>50140.33</v>
      </c>
    </row>
    <row r="18" spans="2:16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0"/>
    </row>
    <row r="19" spans="2:16" ht="20.100000000000001" customHeight="1" thickBot="1" x14ac:dyDescent="0.3">
      <c r="B19" s="84" t="s">
        <v>156</v>
      </c>
      <c r="C19" s="66"/>
      <c r="D19" s="81"/>
      <c r="E19" s="55">
        <v>3</v>
      </c>
      <c r="F19" s="81">
        <v>22111.3</v>
      </c>
      <c r="G19" s="55"/>
      <c r="H19" s="81"/>
      <c r="I19" s="55"/>
      <c r="J19" s="81"/>
      <c r="K19" s="66"/>
      <c r="L19" s="81"/>
      <c r="M19" s="55">
        <v>4</v>
      </c>
      <c r="N19" s="81">
        <v>17032.099999999999</v>
      </c>
      <c r="O19" s="55">
        <f t="shared" si="0"/>
        <v>7</v>
      </c>
      <c r="P19" s="80">
        <f t="shared" si="0"/>
        <v>39143.399999999994</v>
      </c>
    </row>
    <row r="20" spans="2:16" ht="20.100000000000001" customHeight="1" thickBot="1" x14ac:dyDescent="0.3">
      <c r="B20" s="84" t="s">
        <v>171</v>
      </c>
      <c r="C20" s="66"/>
      <c r="D20" s="81"/>
      <c r="E20" s="55">
        <v>7</v>
      </c>
      <c r="F20" s="81">
        <v>150193.74</v>
      </c>
      <c r="G20" s="55"/>
      <c r="H20" s="81"/>
      <c r="I20" s="55">
        <v>2</v>
      </c>
      <c r="J20" s="81">
        <v>34301.199999999997</v>
      </c>
      <c r="K20" s="55"/>
      <c r="L20" s="81"/>
      <c r="M20" s="55">
        <v>27</v>
      </c>
      <c r="N20" s="81">
        <v>211319.39</v>
      </c>
      <c r="O20" s="55">
        <f t="shared" si="0"/>
        <v>36</v>
      </c>
      <c r="P20" s="80">
        <f t="shared" si="0"/>
        <v>395814.33</v>
      </c>
    </row>
    <row r="21" spans="2:16" ht="20.100000000000001" customHeight="1" thickBot="1" x14ac:dyDescent="0.3">
      <c r="B21" s="84" t="s">
        <v>157</v>
      </c>
      <c r="C21" s="66"/>
      <c r="D21" s="81"/>
      <c r="E21" s="55">
        <v>12</v>
      </c>
      <c r="F21" s="81">
        <v>138075.45000000001</v>
      </c>
      <c r="G21" s="55">
        <v>1</v>
      </c>
      <c r="H21" s="81">
        <v>300</v>
      </c>
      <c r="I21" s="55">
        <v>1</v>
      </c>
      <c r="J21" s="81">
        <v>259.7</v>
      </c>
      <c r="K21" s="66">
        <v>1</v>
      </c>
      <c r="L21" s="81">
        <v>456.96</v>
      </c>
      <c r="M21" s="55">
        <v>200</v>
      </c>
      <c r="N21" s="81">
        <v>2567463.7799999998</v>
      </c>
      <c r="O21" s="55">
        <f t="shared" si="0"/>
        <v>215</v>
      </c>
      <c r="P21" s="80">
        <f t="shared" si="0"/>
        <v>2706555.8899999997</v>
      </c>
    </row>
    <row r="22" spans="2:16" ht="20.100000000000001" customHeight="1" thickBot="1" x14ac:dyDescent="0.3">
      <c r="B22" s="84" t="s">
        <v>195</v>
      </c>
      <c r="C22" s="66"/>
      <c r="D22" s="81"/>
      <c r="E22" s="55"/>
      <c r="F22" s="81"/>
      <c r="G22" s="55"/>
      <c r="H22" s="81"/>
      <c r="I22" s="55"/>
      <c r="J22" s="81"/>
      <c r="K22" s="55"/>
      <c r="L22" s="81"/>
      <c r="M22" s="55">
        <v>1</v>
      </c>
      <c r="N22" s="81">
        <v>3867.06</v>
      </c>
      <c r="O22" s="55">
        <f t="shared" si="0"/>
        <v>1</v>
      </c>
      <c r="P22" s="80">
        <f t="shared" si="0"/>
        <v>3867.06</v>
      </c>
    </row>
    <row r="23" spans="2:16" ht="20.100000000000001" customHeight="1" thickBot="1" x14ac:dyDescent="0.3">
      <c r="B23" s="84" t="s">
        <v>158</v>
      </c>
      <c r="C23" s="66"/>
      <c r="D23" s="81"/>
      <c r="E23" s="55"/>
      <c r="F23" s="81"/>
      <c r="G23" s="55"/>
      <c r="H23" s="81"/>
      <c r="I23" s="55"/>
      <c r="J23" s="81"/>
      <c r="K23" s="55"/>
      <c r="L23" s="81"/>
      <c r="M23" s="66"/>
      <c r="N23" s="81"/>
      <c r="O23" s="55"/>
      <c r="P23" s="80"/>
    </row>
    <row r="24" spans="2:16" ht="20.100000000000001" customHeight="1" thickBot="1" x14ac:dyDescent="0.3">
      <c r="B24" s="84" t="s">
        <v>159</v>
      </c>
      <c r="C24" s="66"/>
      <c r="D24" s="81"/>
      <c r="E24" s="55"/>
      <c r="F24" s="81"/>
      <c r="G24" s="55"/>
      <c r="H24" s="81"/>
      <c r="I24" s="55"/>
      <c r="J24" s="81"/>
      <c r="K24" s="55"/>
      <c r="L24" s="81"/>
      <c r="M24" s="55"/>
      <c r="N24" s="81"/>
      <c r="O24" s="55"/>
      <c r="P24" s="80"/>
    </row>
    <row r="25" spans="2:16" ht="20.100000000000001" customHeight="1" thickBot="1" x14ac:dyDescent="0.3">
      <c r="B25" s="84" t="s">
        <v>160</v>
      </c>
      <c r="C25" s="66"/>
      <c r="D25" s="81"/>
      <c r="E25" s="55"/>
      <c r="F25" s="81"/>
      <c r="G25" s="55"/>
      <c r="H25" s="81"/>
      <c r="I25" s="55"/>
      <c r="J25" s="81"/>
      <c r="K25" s="55">
        <v>2</v>
      </c>
      <c r="L25" s="81">
        <v>1498.03</v>
      </c>
      <c r="M25" s="55">
        <v>1</v>
      </c>
      <c r="N25" s="81">
        <v>39331.379999999997</v>
      </c>
      <c r="O25" s="55">
        <f t="shared" si="0"/>
        <v>3</v>
      </c>
      <c r="P25" s="80">
        <f t="shared" si="0"/>
        <v>40829.409999999996</v>
      </c>
    </row>
    <row r="26" spans="2:16" ht="20.100000000000001" customHeight="1" thickBot="1" x14ac:dyDescent="0.3">
      <c r="B26" s="84" t="s">
        <v>91</v>
      </c>
      <c r="C26" s="66"/>
      <c r="D26" s="81"/>
      <c r="E26" s="55"/>
      <c r="F26" s="81"/>
      <c r="G26" s="55"/>
      <c r="H26" s="81"/>
      <c r="I26" s="55"/>
      <c r="J26" s="81"/>
      <c r="K26" s="55"/>
      <c r="L26" s="81"/>
      <c r="M26" s="55">
        <v>2</v>
      </c>
      <c r="N26" s="81">
        <v>9535.9</v>
      </c>
      <c r="O26" s="55">
        <f t="shared" si="0"/>
        <v>2</v>
      </c>
      <c r="P26" s="80">
        <f t="shared" si="0"/>
        <v>9535.9</v>
      </c>
    </row>
    <row r="27" spans="2:16" ht="20.100000000000001" customHeight="1" thickBot="1" x14ac:dyDescent="0.3">
      <c r="B27" s="84" t="s">
        <v>161</v>
      </c>
      <c r="C27" s="66"/>
      <c r="D27" s="81"/>
      <c r="E27" s="55">
        <v>1</v>
      </c>
      <c r="F27" s="81">
        <v>15504.23</v>
      </c>
      <c r="G27" s="55"/>
      <c r="H27" s="81"/>
      <c r="I27" s="55">
        <v>1</v>
      </c>
      <c r="J27" s="81">
        <v>742.43</v>
      </c>
      <c r="K27" s="55"/>
      <c r="L27" s="81"/>
      <c r="M27" s="55"/>
      <c r="N27" s="81"/>
      <c r="O27" s="55">
        <f t="shared" si="0"/>
        <v>2</v>
      </c>
      <c r="P27" s="80">
        <f t="shared" si="0"/>
        <v>16246.66</v>
      </c>
    </row>
    <row r="28" spans="2:16" ht="20.100000000000001" customHeight="1" thickBot="1" x14ac:dyDescent="0.3">
      <c r="B28" s="84" t="s">
        <v>162</v>
      </c>
      <c r="C28" s="66"/>
      <c r="D28" s="81"/>
      <c r="E28" s="55"/>
      <c r="F28" s="81"/>
      <c r="G28" s="55"/>
      <c r="H28" s="81"/>
      <c r="I28" s="55"/>
      <c r="J28" s="81"/>
      <c r="K28" s="55"/>
      <c r="L28" s="81"/>
      <c r="M28" s="55"/>
      <c r="N28" s="81"/>
      <c r="O28" s="55"/>
      <c r="P28" s="80"/>
    </row>
    <row r="29" spans="2:16" ht="20.100000000000001" customHeight="1" thickBot="1" x14ac:dyDescent="0.3">
      <c r="B29" s="84" t="s">
        <v>163</v>
      </c>
      <c r="C29" s="66"/>
      <c r="D29" s="81"/>
      <c r="E29" s="55">
        <v>2</v>
      </c>
      <c r="F29" s="81">
        <v>41045.35</v>
      </c>
      <c r="G29" s="55"/>
      <c r="H29" s="81"/>
      <c r="I29" s="55"/>
      <c r="J29" s="81"/>
      <c r="K29" s="55"/>
      <c r="L29" s="81"/>
      <c r="M29" s="55">
        <v>2</v>
      </c>
      <c r="N29" s="81">
        <v>12348.43</v>
      </c>
      <c r="O29" s="55">
        <f t="shared" si="0"/>
        <v>4</v>
      </c>
      <c r="P29" s="80">
        <f t="shared" si="0"/>
        <v>53393.78</v>
      </c>
    </row>
    <row r="30" spans="2:16" ht="20.100000000000001" customHeight="1" thickBot="1" x14ac:dyDescent="0.3">
      <c r="B30" s="84" t="s">
        <v>149</v>
      </c>
      <c r="C30" s="66"/>
      <c r="D30" s="81"/>
      <c r="E30" s="55"/>
      <c r="F30" s="81"/>
      <c r="G30" s="55"/>
      <c r="H30" s="81"/>
      <c r="I30" s="55"/>
      <c r="J30" s="81"/>
      <c r="K30" s="55"/>
      <c r="L30" s="81"/>
      <c r="M30" s="55"/>
      <c r="N30" s="81"/>
      <c r="O30" s="55"/>
      <c r="P30" s="80"/>
    </row>
    <row r="31" spans="2:16" ht="20.100000000000001" customHeight="1" thickBot="1" x14ac:dyDescent="0.3">
      <c r="B31" s="84" t="s">
        <v>164</v>
      </c>
      <c r="C31" s="66"/>
      <c r="D31" s="81"/>
      <c r="E31" s="55"/>
      <c r="F31" s="81"/>
      <c r="G31" s="55"/>
      <c r="H31" s="81"/>
      <c r="I31" s="55"/>
      <c r="J31" s="81"/>
      <c r="K31" s="55"/>
      <c r="L31" s="81"/>
      <c r="M31" s="55"/>
      <c r="N31" s="81"/>
      <c r="O31" s="55"/>
      <c r="P31" s="80"/>
    </row>
    <row r="32" spans="2:16" ht="20.100000000000001" customHeight="1" thickBot="1" x14ac:dyDescent="0.3">
      <c r="B32" s="84" t="s">
        <v>168</v>
      </c>
      <c r="C32" s="66"/>
      <c r="D32" s="81"/>
      <c r="E32" s="55"/>
      <c r="F32" s="81"/>
      <c r="G32" s="55"/>
      <c r="H32" s="81"/>
      <c r="I32" s="55"/>
      <c r="J32" s="81"/>
      <c r="K32" s="55"/>
      <c r="L32" s="81"/>
      <c r="M32" s="55"/>
      <c r="N32" s="81"/>
      <c r="O32" s="55"/>
      <c r="P32" s="80"/>
    </row>
    <row r="33" spans="2:16" ht="20.100000000000001" customHeight="1" thickBot="1" x14ac:dyDescent="0.3">
      <c r="B33" s="84" t="s">
        <v>165</v>
      </c>
      <c r="C33" s="66"/>
      <c r="D33" s="81"/>
      <c r="E33" s="55">
        <v>1</v>
      </c>
      <c r="F33" s="81">
        <v>7714.21</v>
      </c>
      <c r="G33" s="55"/>
      <c r="H33" s="81"/>
      <c r="I33" s="55"/>
      <c r="J33" s="81"/>
      <c r="K33" s="55"/>
      <c r="L33" s="81"/>
      <c r="M33" s="55">
        <v>8</v>
      </c>
      <c r="N33" s="81">
        <v>151080.85</v>
      </c>
      <c r="O33" s="55">
        <f t="shared" si="0"/>
        <v>9</v>
      </c>
      <c r="P33" s="80">
        <f t="shared" si="0"/>
        <v>158795.06</v>
      </c>
    </row>
    <row r="34" spans="2:16" ht="20.100000000000001" customHeight="1" thickBot="1" x14ac:dyDescent="0.3">
      <c r="B34" s="84" t="s">
        <v>166</v>
      </c>
      <c r="C34" s="66"/>
      <c r="D34" s="81"/>
      <c r="E34" s="55">
        <v>2</v>
      </c>
      <c r="F34" s="81">
        <v>6326.92</v>
      </c>
      <c r="G34" s="55"/>
      <c r="H34" s="81"/>
      <c r="I34" s="55"/>
      <c r="J34" s="81"/>
      <c r="K34" s="55"/>
      <c r="L34" s="81"/>
      <c r="M34" s="55">
        <v>7</v>
      </c>
      <c r="N34" s="81">
        <v>43489.599999999999</v>
      </c>
      <c r="O34" s="55">
        <f t="shared" si="0"/>
        <v>9</v>
      </c>
      <c r="P34" s="80">
        <f t="shared" si="0"/>
        <v>49816.52</v>
      </c>
    </row>
    <row r="35" spans="2:16" ht="20.100000000000001" customHeight="1" thickBot="1" x14ac:dyDescent="0.3">
      <c r="B35" s="84" t="s">
        <v>167</v>
      </c>
      <c r="C35" s="66"/>
      <c r="D35" s="81"/>
      <c r="E35" s="55"/>
      <c r="F35" s="81"/>
      <c r="G35" s="55"/>
      <c r="H35" s="81"/>
      <c r="I35" s="55"/>
      <c r="J35" s="81"/>
      <c r="K35" s="55"/>
      <c r="L35" s="81"/>
      <c r="M35" s="55">
        <v>1</v>
      </c>
      <c r="N35" s="81">
        <v>5983.2</v>
      </c>
      <c r="O35" s="55">
        <f t="shared" si="0"/>
        <v>1</v>
      </c>
      <c r="P35" s="80">
        <f t="shared" si="0"/>
        <v>5983.2</v>
      </c>
    </row>
    <row r="36" spans="2:16" ht="20.100000000000001" customHeight="1" thickBot="1" x14ac:dyDescent="0.3">
      <c r="B36" s="84" t="s">
        <v>169</v>
      </c>
      <c r="C36" s="66"/>
      <c r="D36" s="81"/>
      <c r="E36" s="55">
        <v>8</v>
      </c>
      <c r="F36" s="81">
        <v>79407.929999999993</v>
      </c>
      <c r="G36" s="55"/>
      <c r="H36" s="81"/>
      <c r="I36" s="55"/>
      <c r="J36" s="81"/>
      <c r="K36" s="55"/>
      <c r="L36" s="81"/>
      <c r="M36" s="55">
        <v>19</v>
      </c>
      <c r="N36" s="81">
        <v>202797.5</v>
      </c>
      <c r="O36" s="55">
        <f t="shared" si="0"/>
        <v>27</v>
      </c>
      <c r="P36" s="80">
        <f t="shared" si="0"/>
        <v>282205.43</v>
      </c>
    </row>
    <row r="37" spans="2:16" ht="20.100000000000001" customHeight="1" thickBot="1" x14ac:dyDescent="0.3">
      <c r="B37" s="84" t="s">
        <v>170</v>
      </c>
      <c r="C37" s="66"/>
      <c r="D37" s="81"/>
      <c r="E37" s="55"/>
      <c r="F37" s="81"/>
      <c r="G37" s="55"/>
      <c r="H37" s="81"/>
      <c r="I37" s="55"/>
      <c r="J37" s="81"/>
      <c r="K37" s="55"/>
      <c r="L37" s="81"/>
      <c r="M37" s="55"/>
      <c r="N37" s="81"/>
      <c r="O37" s="55"/>
      <c r="P37" s="80"/>
    </row>
    <row r="38" spans="2:16" ht="20.100000000000001" customHeight="1" thickBot="1" x14ac:dyDescent="0.3">
      <c r="B38" s="84" t="s">
        <v>172</v>
      </c>
      <c r="C38" s="66"/>
      <c r="D38" s="81"/>
      <c r="E38" s="55"/>
      <c r="F38" s="81"/>
      <c r="G38" s="55"/>
      <c r="H38" s="81"/>
      <c r="I38" s="55"/>
      <c r="J38" s="81"/>
      <c r="K38" s="55"/>
      <c r="L38" s="81"/>
      <c r="M38" s="55"/>
      <c r="N38" s="81"/>
      <c r="O38" s="55"/>
      <c r="P38" s="80"/>
    </row>
    <row r="39" spans="2:16" ht="20.100000000000001" customHeight="1" thickBot="1" x14ac:dyDescent="0.3">
      <c r="B39" s="84" t="s">
        <v>174</v>
      </c>
      <c r="C39" s="66"/>
      <c r="D39" s="81"/>
      <c r="E39" s="55">
        <v>1</v>
      </c>
      <c r="F39" s="81">
        <v>54973.919999999998</v>
      </c>
      <c r="G39" s="55"/>
      <c r="H39" s="81"/>
      <c r="I39" s="55"/>
      <c r="J39" s="81"/>
      <c r="K39" s="55"/>
      <c r="L39" s="81"/>
      <c r="M39" s="55">
        <v>1</v>
      </c>
      <c r="N39" s="81">
        <v>26984.35</v>
      </c>
      <c r="O39" s="55">
        <f t="shared" si="0"/>
        <v>2</v>
      </c>
      <c r="P39" s="80">
        <f t="shared" si="0"/>
        <v>81958.26999999999</v>
      </c>
    </row>
    <row r="40" spans="2:16" ht="20.100000000000001" customHeight="1" thickBot="1" x14ac:dyDescent="0.3">
      <c r="B40" s="84" t="s">
        <v>175</v>
      </c>
      <c r="C40" s="66"/>
      <c r="D40" s="81"/>
      <c r="E40" s="55"/>
      <c r="F40" s="81"/>
      <c r="G40" s="55"/>
      <c r="H40" s="81"/>
      <c r="I40" s="55"/>
      <c r="J40" s="81"/>
      <c r="K40" s="55"/>
      <c r="L40" s="81"/>
      <c r="M40" s="55">
        <v>2</v>
      </c>
      <c r="N40" s="81">
        <v>59246.06</v>
      </c>
      <c r="O40" s="55">
        <f t="shared" si="0"/>
        <v>2</v>
      </c>
      <c r="P40" s="80">
        <f t="shared" si="0"/>
        <v>59246.06</v>
      </c>
    </row>
    <row r="41" spans="2:16" ht="20.100000000000001" customHeight="1" thickBot="1" x14ac:dyDescent="0.3">
      <c r="B41" s="84" t="s">
        <v>176</v>
      </c>
      <c r="C41" s="66"/>
      <c r="D41" s="81"/>
      <c r="E41" s="55"/>
      <c r="F41" s="81"/>
      <c r="G41" s="55"/>
      <c r="H41" s="81"/>
      <c r="I41" s="55"/>
      <c r="J41" s="81"/>
      <c r="K41" s="55"/>
      <c r="L41" s="81"/>
      <c r="M41" s="55"/>
      <c r="N41" s="81"/>
      <c r="O41" s="55"/>
      <c r="P41" s="80"/>
    </row>
    <row r="42" spans="2:16" ht="20.100000000000001" customHeight="1" thickBot="1" x14ac:dyDescent="0.3">
      <c r="B42" s="84" t="s">
        <v>177</v>
      </c>
      <c r="C42" s="66">
        <v>3</v>
      </c>
      <c r="D42" s="81">
        <v>20020.939999999999</v>
      </c>
      <c r="E42" s="55">
        <v>5</v>
      </c>
      <c r="F42" s="81">
        <v>118603.05</v>
      </c>
      <c r="G42" s="55"/>
      <c r="H42" s="81"/>
      <c r="I42" s="55"/>
      <c r="J42" s="81"/>
      <c r="K42" s="55"/>
      <c r="L42" s="81"/>
      <c r="M42" s="55">
        <v>11</v>
      </c>
      <c r="N42" s="81">
        <v>78521.86</v>
      </c>
      <c r="O42" s="55">
        <f t="shared" si="0"/>
        <v>19</v>
      </c>
      <c r="P42" s="80">
        <f t="shared" si="0"/>
        <v>217145.84999999998</v>
      </c>
    </row>
    <row r="43" spans="2:16" ht="20.100000000000001" customHeight="1" thickBot="1" x14ac:dyDescent="0.3">
      <c r="B43" s="84" t="s">
        <v>178</v>
      </c>
      <c r="C43" s="66"/>
      <c r="D43" s="81"/>
      <c r="E43" s="55">
        <v>1</v>
      </c>
      <c r="F43" s="81">
        <v>21879</v>
      </c>
      <c r="G43" s="55"/>
      <c r="H43" s="81"/>
      <c r="I43" s="55"/>
      <c r="J43" s="81"/>
      <c r="K43" s="66"/>
      <c r="L43" s="81"/>
      <c r="M43" s="55">
        <v>20</v>
      </c>
      <c r="N43" s="81">
        <v>534059.93000000005</v>
      </c>
      <c r="O43" s="55">
        <f t="shared" si="0"/>
        <v>21</v>
      </c>
      <c r="P43" s="80">
        <f t="shared" si="0"/>
        <v>555938.93000000005</v>
      </c>
    </row>
    <row r="44" spans="2:16" ht="20.100000000000001" customHeight="1" thickBot="1" x14ac:dyDescent="0.3">
      <c r="B44" s="85" t="s">
        <v>179</v>
      </c>
      <c r="C44" s="66"/>
      <c r="D44" s="81"/>
      <c r="E44" s="55"/>
      <c r="F44" s="82"/>
      <c r="G44" s="55"/>
      <c r="H44" s="81"/>
      <c r="I44" s="55"/>
      <c r="J44" s="81"/>
      <c r="K44" s="66"/>
      <c r="L44" s="82"/>
      <c r="M44" s="55">
        <v>9</v>
      </c>
      <c r="N44" s="81">
        <v>87568.23</v>
      </c>
      <c r="O44" s="55">
        <f t="shared" si="0"/>
        <v>9</v>
      </c>
      <c r="P44" s="80">
        <f t="shared" si="0"/>
        <v>87568.23</v>
      </c>
    </row>
    <row r="45" spans="2:16" ht="20.100000000000001" customHeight="1" thickBot="1" x14ac:dyDescent="0.3">
      <c r="B45" s="84" t="s">
        <v>180</v>
      </c>
      <c r="C45" s="66"/>
      <c r="D45" s="81"/>
      <c r="E45" s="55">
        <v>1</v>
      </c>
      <c r="F45" s="81">
        <v>62857.71</v>
      </c>
      <c r="G45" s="55"/>
      <c r="H45" s="81"/>
      <c r="I45" s="55"/>
      <c r="J45" s="81"/>
      <c r="K45" s="66"/>
      <c r="L45" s="82"/>
      <c r="M45" s="55"/>
      <c r="N45" s="81"/>
      <c r="O45" s="55">
        <f t="shared" si="0"/>
        <v>1</v>
      </c>
      <c r="P45" s="80">
        <f t="shared" si="0"/>
        <v>62857.71</v>
      </c>
    </row>
    <row r="46" spans="2:16" ht="20.100000000000001" customHeight="1" thickBot="1" x14ac:dyDescent="0.3">
      <c r="B46" s="84" t="s">
        <v>181</v>
      </c>
      <c r="C46" s="66"/>
      <c r="D46" s="81"/>
      <c r="E46" s="55"/>
      <c r="F46" s="81"/>
      <c r="G46" s="55"/>
      <c r="H46" s="81"/>
      <c r="I46" s="55"/>
      <c r="J46" s="81"/>
      <c r="K46" s="66"/>
      <c r="L46" s="82"/>
      <c r="M46" s="55"/>
      <c r="N46" s="81"/>
      <c r="O46" s="55"/>
      <c r="P46" s="80"/>
    </row>
    <row r="47" spans="2:16" ht="20.100000000000001" customHeight="1" thickBot="1" x14ac:dyDescent="0.3">
      <c r="B47" s="84" t="s">
        <v>182</v>
      </c>
      <c r="C47" s="66"/>
      <c r="D47" s="81"/>
      <c r="E47" s="55"/>
      <c r="F47" s="81"/>
      <c r="G47" s="55"/>
      <c r="H47" s="81"/>
      <c r="I47" s="55"/>
      <c r="J47" s="81"/>
      <c r="K47" s="66"/>
      <c r="L47" s="82"/>
      <c r="M47" s="55">
        <v>1</v>
      </c>
      <c r="N47" s="81">
        <v>14021</v>
      </c>
      <c r="O47" s="55">
        <f t="shared" si="0"/>
        <v>1</v>
      </c>
      <c r="P47" s="80">
        <f t="shared" si="0"/>
        <v>14021</v>
      </c>
    </row>
    <row r="48" spans="2:16" ht="20.100000000000001" customHeight="1" thickBot="1" x14ac:dyDescent="0.3">
      <c r="B48" s="84" t="s">
        <v>173</v>
      </c>
      <c r="C48" s="66"/>
      <c r="D48" s="81"/>
      <c r="E48" s="55"/>
      <c r="F48" s="81"/>
      <c r="G48" s="55"/>
      <c r="H48" s="81"/>
      <c r="I48" s="55"/>
      <c r="J48" s="81"/>
      <c r="K48" s="66"/>
      <c r="L48" s="82"/>
      <c r="M48" s="55">
        <v>10</v>
      </c>
      <c r="N48" s="81">
        <v>41178.120000000003</v>
      </c>
      <c r="O48" s="55">
        <f t="shared" si="0"/>
        <v>10</v>
      </c>
      <c r="P48" s="80">
        <f t="shared" si="0"/>
        <v>41178.120000000003</v>
      </c>
    </row>
    <row r="49" spans="2:16" ht="20.100000000000001" customHeight="1" thickBot="1" x14ac:dyDescent="0.3">
      <c r="B49" s="84" t="s">
        <v>183</v>
      </c>
      <c r="C49" s="66"/>
      <c r="D49" s="81"/>
      <c r="E49" s="55"/>
      <c r="F49" s="81"/>
      <c r="G49" s="55"/>
      <c r="H49" s="81"/>
      <c r="I49" s="55"/>
      <c r="J49" s="81"/>
      <c r="K49" s="66"/>
      <c r="L49" s="82"/>
      <c r="M49" s="55"/>
      <c r="N49" s="81"/>
      <c r="O49" s="55"/>
      <c r="P49" s="80"/>
    </row>
    <row r="50" spans="2:16" ht="20.100000000000001" customHeight="1" thickBot="1" x14ac:dyDescent="0.3">
      <c r="B50" s="84" t="s">
        <v>184</v>
      </c>
      <c r="C50" s="66"/>
      <c r="D50" s="81"/>
      <c r="E50" s="55"/>
      <c r="F50" s="81"/>
      <c r="G50" s="55"/>
      <c r="H50" s="81"/>
      <c r="I50" s="55"/>
      <c r="J50" s="81"/>
      <c r="K50" s="66"/>
      <c r="L50" s="82"/>
      <c r="M50" s="55">
        <v>1</v>
      </c>
      <c r="N50" s="81">
        <v>5685.71</v>
      </c>
      <c r="O50" s="55">
        <f t="shared" si="0"/>
        <v>1</v>
      </c>
      <c r="P50" s="80">
        <f t="shared" si="0"/>
        <v>5685.71</v>
      </c>
    </row>
    <row r="51" spans="2:16" ht="20.100000000000001" customHeight="1" thickBot="1" x14ac:dyDescent="0.3">
      <c r="B51" s="84" t="s">
        <v>185</v>
      </c>
      <c r="C51" s="66"/>
      <c r="D51" s="81"/>
      <c r="E51" s="55"/>
      <c r="F51" s="81"/>
      <c r="G51" s="55"/>
      <c r="H51" s="81"/>
      <c r="I51" s="55"/>
      <c r="J51" s="81"/>
      <c r="K51" s="66"/>
      <c r="L51" s="82"/>
      <c r="M51" s="55"/>
      <c r="N51" s="81"/>
      <c r="O51" s="55"/>
      <c r="P51" s="80"/>
    </row>
    <row r="52" spans="2:16" ht="20.100000000000001" customHeight="1" thickBot="1" x14ac:dyDescent="0.3">
      <c r="B52" s="84" t="s">
        <v>189</v>
      </c>
      <c r="C52" s="66"/>
      <c r="D52" s="81"/>
      <c r="E52" s="55">
        <v>1</v>
      </c>
      <c r="F52" s="81">
        <v>11762.18</v>
      </c>
      <c r="G52" s="55"/>
      <c r="H52" s="81"/>
      <c r="I52" s="55">
        <v>1</v>
      </c>
      <c r="J52" s="81">
        <v>2111.9499999999998</v>
      </c>
      <c r="K52" s="66"/>
      <c r="L52" s="82"/>
      <c r="M52" s="55">
        <v>6</v>
      </c>
      <c r="N52" s="81">
        <v>54028.11</v>
      </c>
      <c r="O52" s="55">
        <f t="shared" si="0"/>
        <v>8</v>
      </c>
      <c r="P52" s="80">
        <f t="shared" si="0"/>
        <v>67902.240000000005</v>
      </c>
    </row>
    <row r="53" spans="2:16" ht="20.100000000000001" customHeight="1" thickBot="1" x14ac:dyDescent="0.3">
      <c r="B53" s="84" t="s">
        <v>186</v>
      </c>
      <c r="C53" s="66"/>
      <c r="D53" s="81"/>
      <c r="E53" s="55"/>
      <c r="F53" s="81"/>
      <c r="G53" s="55"/>
      <c r="H53" s="81"/>
      <c r="I53" s="55"/>
      <c r="J53" s="81"/>
      <c r="K53" s="66"/>
      <c r="L53" s="82"/>
      <c r="M53" s="55">
        <v>2</v>
      </c>
      <c r="N53" s="81">
        <v>13854.48</v>
      </c>
      <c r="O53" s="55">
        <f t="shared" si="0"/>
        <v>2</v>
      </c>
      <c r="P53" s="80">
        <f t="shared" si="0"/>
        <v>13854.48</v>
      </c>
    </row>
    <row r="54" spans="2:16" ht="20.100000000000001" customHeight="1" thickBot="1" x14ac:dyDescent="0.3">
      <c r="B54" s="84" t="s">
        <v>187</v>
      </c>
      <c r="C54" s="66"/>
      <c r="D54" s="81"/>
      <c r="E54" s="55">
        <v>5</v>
      </c>
      <c r="F54" s="81">
        <v>69204.67</v>
      </c>
      <c r="G54" s="55"/>
      <c r="H54" s="81"/>
      <c r="I54" s="55"/>
      <c r="J54" s="81"/>
      <c r="K54" s="66"/>
      <c r="L54" s="82"/>
      <c r="M54" s="55">
        <v>11</v>
      </c>
      <c r="N54" s="81">
        <v>268403.77</v>
      </c>
      <c r="O54" s="55">
        <f t="shared" si="0"/>
        <v>16</v>
      </c>
      <c r="P54" s="80">
        <f t="shared" si="0"/>
        <v>337608.44</v>
      </c>
    </row>
    <row r="55" spans="2:16" ht="20.100000000000001" customHeight="1" thickBot="1" x14ac:dyDescent="0.3">
      <c r="B55" s="84" t="s">
        <v>188</v>
      </c>
      <c r="C55" s="66"/>
      <c r="D55" s="81"/>
      <c r="E55" s="55"/>
      <c r="F55" s="81"/>
      <c r="G55" s="55"/>
      <c r="H55" s="81"/>
      <c r="I55" s="55"/>
      <c r="J55" s="81"/>
      <c r="K55" s="66"/>
      <c r="L55" s="82"/>
      <c r="M55" s="55"/>
      <c r="N55" s="81"/>
      <c r="O55" s="55"/>
      <c r="P55" s="80"/>
    </row>
    <row r="56" spans="2:16" ht="20.100000000000001" customHeight="1" thickBot="1" x14ac:dyDescent="0.3">
      <c r="B56" s="84" t="s">
        <v>190</v>
      </c>
      <c r="C56" s="66"/>
      <c r="D56" s="81"/>
      <c r="E56" s="55">
        <v>1</v>
      </c>
      <c r="F56" s="81">
        <v>1200.49</v>
      </c>
      <c r="G56" s="55"/>
      <c r="H56" s="81"/>
      <c r="I56" s="55"/>
      <c r="J56" s="81"/>
      <c r="K56" s="66"/>
      <c r="L56" s="82"/>
      <c r="M56" s="55">
        <v>27</v>
      </c>
      <c r="N56" s="81">
        <v>217214.65</v>
      </c>
      <c r="O56" s="55">
        <f t="shared" si="0"/>
        <v>28</v>
      </c>
      <c r="P56" s="80">
        <f t="shared" si="0"/>
        <v>218415.13999999998</v>
      </c>
    </row>
    <row r="57" spans="2:16" ht="20.100000000000001" customHeight="1" thickBot="1" x14ac:dyDescent="0.3">
      <c r="B57" s="84" t="s">
        <v>191</v>
      </c>
      <c r="C57" s="66"/>
      <c r="D57" s="81"/>
      <c r="E57" s="55"/>
      <c r="F57" s="81"/>
      <c r="G57" s="55"/>
      <c r="H57" s="81"/>
      <c r="I57" s="55"/>
      <c r="J57" s="81"/>
      <c r="K57" s="66"/>
      <c r="L57" s="82"/>
      <c r="M57" s="55"/>
      <c r="N57" s="81"/>
      <c r="O57" s="55"/>
      <c r="P57" s="80"/>
    </row>
    <row r="58" spans="2:16" ht="20.100000000000001" customHeight="1" thickBot="1" x14ac:dyDescent="0.3">
      <c r="B58" s="84" t="s">
        <v>192</v>
      </c>
      <c r="C58" s="66"/>
      <c r="D58" s="81"/>
      <c r="E58" s="55">
        <v>1</v>
      </c>
      <c r="F58" s="81">
        <v>6944.41</v>
      </c>
      <c r="G58" s="55"/>
      <c r="H58" s="81"/>
      <c r="I58" s="55"/>
      <c r="J58" s="81"/>
      <c r="K58" s="66"/>
      <c r="L58" s="82"/>
      <c r="M58" s="55">
        <v>3</v>
      </c>
      <c r="N58" s="81">
        <v>21129.9</v>
      </c>
      <c r="O58" s="55">
        <f t="shared" si="0"/>
        <v>4</v>
      </c>
      <c r="P58" s="80">
        <f t="shared" si="0"/>
        <v>28074.31</v>
      </c>
    </row>
    <row r="59" spans="2:16" ht="20.100000000000001" customHeight="1" thickBot="1" x14ac:dyDescent="0.3">
      <c r="B59" s="84" t="s">
        <v>193</v>
      </c>
      <c r="C59" s="66"/>
      <c r="D59" s="81"/>
      <c r="E59" s="55">
        <v>1</v>
      </c>
      <c r="F59" s="81">
        <v>13654.41</v>
      </c>
      <c r="G59" s="55"/>
      <c r="H59" s="81"/>
      <c r="I59" s="55"/>
      <c r="J59" s="81"/>
      <c r="K59" s="66"/>
      <c r="L59" s="82"/>
      <c r="M59" s="55">
        <v>20</v>
      </c>
      <c r="N59" s="81">
        <v>146285.54</v>
      </c>
      <c r="O59" s="55">
        <f t="shared" si="0"/>
        <v>21</v>
      </c>
      <c r="P59" s="80">
        <f t="shared" si="0"/>
        <v>159939.95000000001</v>
      </c>
    </row>
    <row r="60" spans="2:16" ht="20.100000000000001" customHeight="1" thickBot="1" x14ac:dyDescent="0.3">
      <c r="B60" s="84" t="s">
        <v>194</v>
      </c>
      <c r="C60" s="66"/>
      <c r="D60" s="81"/>
      <c r="E60" s="55"/>
      <c r="F60" s="81"/>
      <c r="G60" s="55"/>
      <c r="H60" s="81"/>
      <c r="I60" s="55"/>
      <c r="J60" s="81"/>
      <c r="K60" s="66"/>
      <c r="L60" s="82"/>
      <c r="M60" s="55"/>
      <c r="N60" s="81"/>
      <c r="O60" s="55"/>
      <c r="P60" s="80"/>
    </row>
    <row r="61" spans="2:16" ht="20.100000000000001" customHeight="1" thickBot="1" x14ac:dyDescent="0.3">
      <c r="B61" s="84" t="s">
        <v>196</v>
      </c>
      <c r="C61" s="66"/>
      <c r="D61" s="81"/>
      <c r="E61" s="55"/>
      <c r="F61" s="81"/>
      <c r="G61" s="55"/>
      <c r="H61" s="81"/>
      <c r="I61" s="55"/>
      <c r="J61" s="81"/>
      <c r="K61" s="66"/>
      <c r="L61" s="82"/>
      <c r="M61" s="55"/>
      <c r="N61" s="81"/>
      <c r="O61" s="55"/>
      <c r="P61" s="80"/>
    </row>
    <row r="62" spans="2:16" ht="20.100000000000001" customHeight="1" thickBot="1" x14ac:dyDescent="0.3">
      <c r="B62" s="84" t="s">
        <v>197</v>
      </c>
      <c r="C62" s="66"/>
      <c r="D62" s="81"/>
      <c r="E62" s="55"/>
      <c r="F62" s="81"/>
      <c r="G62" s="55"/>
      <c r="H62" s="81"/>
      <c r="I62" s="55"/>
      <c r="J62" s="81"/>
      <c r="K62" s="66"/>
      <c r="L62" s="82"/>
      <c r="M62" s="55">
        <v>9</v>
      </c>
      <c r="N62" s="81">
        <v>73375.19</v>
      </c>
      <c r="O62" s="55">
        <f t="shared" si="0"/>
        <v>9</v>
      </c>
      <c r="P62" s="80">
        <f t="shared" si="0"/>
        <v>73375.19</v>
      </c>
    </row>
    <row r="63" spans="2:16" ht="20.100000000000001" customHeight="1" thickBot="1" x14ac:dyDescent="0.3">
      <c r="B63" s="84" t="s">
        <v>98</v>
      </c>
      <c r="C63" s="66"/>
      <c r="D63" s="81"/>
      <c r="E63" s="55"/>
      <c r="F63" s="81"/>
      <c r="G63" s="55"/>
      <c r="H63" s="81"/>
      <c r="I63" s="55"/>
      <c r="J63" s="81"/>
      <c r="K63" s="66"/>
      <c r="L63" s="82"/>
      <c r="M63" s="55"/>
      <c r="N63" s="81"/>
      <c r="O63" s="55"/>
      <c r="P63" s="80"/>
    </row>
    <row r="64" spans="2:16" ht="20.100000000000001" customHeight="1" thickBot="1" x14ac:dyDescent="0.3">
      <c r="B64" s="84" t="s">
        <v>99</v>
      </c>
      <c r="C64" s="66"/>
      <c r="D64" s="81"/>
      <c r="E64" s="55"/>
      <c r="F64" s="81"/>
      <c r="G64" s="55"/>
      <c r="H64" s="81"/>
      <c r="I64" s="55"/>
      <c r="J64" s="81"/>
      <c r="K64" s="66"/>
      <c r="L64" s="82"/>
      <c r="M64" s="55"/>
      <c r="N64" s="81"/>
      <c r="O64" s="55"/>
      <c r="P64" s="80"/>
    </row>
    <row r="65" spans="2:17" ht="20.100000000000001" customHeight="1" thickBot="1" x14ac:dyDescent="0.3">
      <c r="B65" s="79" t="s">
        <v>114</v>
      </c>
      <c r="C65" s="87">
        <f t="shared" ref="C65:N65" si="1">SUM(C13:C64)</f>
        <v>3</v>
      </c>
      <c r="D65" s="88">
        <f t="shared" si="1"/>
        <v>20020.939999999999</v>
      </c>
      <c r="E65" s="89">
        <f t="shared" si="1"/>
        <v>54</v>
      </c>
      <c r="F65" s="88">
        <f t="shared" si="1"/>
        <v>838166.30000000016</v>
      </c>
      <c r="G65" s="89">
        <f t="shared" si="1"/>
        <v>1</v>
      </c>
      <c r="H65" s="88">
        <f t="shared" si="1"/>
        <v>300</v>
      </c>
      <c r="I65" s="89">
        <f t="shared" si="1"/>
        <v>5</v>
      </c>
      <c r="J65" s="88">
        <f t="shared" si="1"/>
        <v>37415.279999999992</v>
      </c>
      <c r="K65" s="89">
        <f t="shared" si="1"/>
        <v>3</v>
      </c>
      <c r="L65" s="88">
        <f t="shared" si="1"/>
        <v>1954.99</v>
      </c>
      <c r="M65" s="90">
        <f t="shared" si="1"/>
        <v>479</v>
      </c>
      <c r="N65" s="88">
        <f t="shared" si="1"/>
        <v>5565055.4900000021</v>
      </c>
      <c r="O65" s="89">
        <f>SUM(O13:O64)</f>
        <v>545</v>
      </c>
      <c r="P65" s="88">
        <f>SUM(P13:P62)</f>
        <v>6462913</v>
      </c>
      <c r="Q65" s="86"/>
    </row>
    <row r="66" spans="2:17" x14ac:dyDescent="0.25">
      <c r="B66" s="72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7"/>
      <c r="P66" s="67"/>
    </row>
    <row r="67" spans="2:17" x14ac:dyDescent="0.25">
      <c r="B67" s="68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7"/>
    </row>
    <row r="68" spans="2:17" x14ac:dyDescent="0.25">
      <c r="B68" s="68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7"/>
    </row>
    <row r="69" spans="2:17" x14ac:dyDescent="0.25">
      <c r="B69" s="68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7"/>
    </row>
    <row r="70" spans="2:17" x14ac:dyDescent="0.25">
      <c r="B70" s="68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7"/>
    </row>
    <row r="71" spans="2:17" x14ac:dyDescent="0.25">
      <c r="B71" s="68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7"/>
    </row>
    <row r="72" spans="2:17" x14ac:dyDescent="0.25">
      <c r="B72" s="68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7"/>
    </row>
    <row r="73" spans="2:17" x14ac:dyDescent="0.25">
      <c r="B73" s="68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7"/>
    </row>
    <row r="74" spans="2:17" x14ac:dyDescent="0.25">
      <c r="B74" s="68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7"/>
    </row>
    <row r="75" spans="2:17" x14ac:dyDescent="0.25">
      <c r="B75" s="68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7"/>
    </row>
    <row r="76" spans="2:17" x14ac:dyDescent="0.25">
      <c r="B76" s="68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7"/>
    </row>
    <row r="77" spans="2:17" x14ac:dyDescent="0.25">
      <c r="B77" s="68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7"/>
    </row>
    <row r="78" spans="2:17" x14ac:dyDescent="0.25">
      <c r="B78" s="68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7"/>
    </row>
    <row r="79" spans="2:17" x14ac:dyDescent="0.25">
      <c r="B79" s="68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7"/>
    </row>
    <row r="80" spans="2:17" x14ac:dyDescent="0.25">
      <c r="B80" s="68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7"/>
    </row>
    <row r="81" spans="2:15" x14ac:dyDescent="0.25">
      <c r="B81" s="68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7"/>
    </row>
    <row r="82" spans="2:15" x14ac:dyDescent="0.25">
      <c r="B82" s="68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7"/>
    </row>
    <row r="83" spans="2:15" x14ac:dyDescent="0.25">
      <c r="B83" s="68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7"/>
    </row>
    <row r="84" spans="2:15" x14ac:dyDescent="0.25">
      <c r="B84" s="70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7"/>
    </row>
    <row r="85" spans="2:15" x14ac:dyDescent="0.25">
      <c r="B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67"/>
    </row>
    <row r="86" spans="2:15" x14ac:dyDescent="0.25">
      <c r="B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 x14ac:dyDescent="0.25">
      <c r="B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</sheetData>
  <mergeCells count="7">
    <mergeCell ref="O11:P11"/>
    <mergeCell ref="E11:F11"/>
    <mergeCell ref="C11:D11"/>
    <mergeCell ref="G11:H11"/>
    <mergeCell ref="I11:J11"/>
    <mergeCell ref="K11:L11"/>
    <mergeCell ref="M11:N1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BD59-4737-4E18-B3C7-B1DFAC6A7C7E}">
  <dimension ref="B11:Q87"/>
  <sheetViews>
    <sheetView workbookViewId="0"/>
  </sheetViews>
  <sheetFormatPr baseColWidth="10" defaultColWidth="11.42578125" defaultRowHeight="15" x14ac:dyDescent="0.25"/>
  <cols>
    <col min="1" max="1" width="11.42578125" style="64"/>
    <col min="2" max="2" width="25.85546875" style="64" bestFit="1" customWidth="1"/>
    <col min="3" max="16" width="20.7109375" style="64" customWidth="1"/>
    <col min="17" max="16384" width="11.42578125" style="64"/>
  </cols>
  <sheetData>
    <row r="11" spans="2:16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2:16" ht="24.75" customHeight="1" thickBot="1" x14ac:dyDescent="0.3">
      <c r="B12" s="78" t="s">
        <v>1</v>
      </c>
      <c r="C12" s="54" t="s">
        <v>134</v>
      </c>
      <c r="D12" s="58" t="s">
        <v>135</v>
      </c>
      <c r="E12" s="54" t="s">
        <v>134</v>
      </c>
      <c r="F12" s="58" t="s">
        <v>135</v>
      </c>
      <c r="G12" s="59" t="s">
        <v>134</v>
      </c>
      <c r="H12" s="58" t="s">
        <v>49</v>
      </c>
      <c r="I12" s="59" t="s">
        <v>134</v>
      </c>
      <c r="J12" s="77" t="s">
        <v>49</v>
      </c>
      <c r="K12" s="54" t="s">
        <v>134</v>
      </c>
      <c r="L12" s="58" t="s">
        <v>49</v>
      </c>
      <c r="M12" s="54" t="s">
        <v>134</v>
      </c>
      <c r="N12" s="58" t="s">
        <v>49</v>
      </c>
      <c r="O12" s="54" t="s">
        <v>96</v>
      </c>
      <c r="P12" s="58" t="s">
        <v>49</v>
      </c>
    </row>
    <row r="13" spans="2:16" ht="20.100000000000001" customHeight="1" thickBot="1" x14ac:dyDescent="0.3">
      <c r="B13" s="84" t="s">
        <v>151</v>
      </c>
      <c r="C13" s="66"/>
      <c r="D13" s="81"/>
      <c r="E13" s="55"/>
      <c r="F13" s="81"/>
      <c r="G13" s="55"/>
      <c r="H13" s="81"/>
      <c r="I13" s="55"/>
      <c r="J13" s="81"/>
      <c r="K13" s="55">
        <v>1</v>
      </c>
      <c r="L13" s="81">
        <v>335.62</v>
      </c>
      <c r="M13" s="55">
        <v>3</v>
      </c>
      <c r="N13" s="81">
        <v>31932.98</v>
      </c>
      <c r="O13" s="55">
        <f t="shared" ref="O13:P62" si="0">C13+E13+G13+I13+K13+M13</f>
        <v>4</v>
      </c>
      <c r="P13" s="80">
        <f t="shared" si="0"/>
        <v>32268.6</v>
      </c>
    </row>
    <row r="14" spans="2:16" ht="20.100000000000001" customHeight="1" thickBot="1" x14ac:dyDescent="0.3">
      <c r="B14" s="84" t="s">
        <v>152</v>
      </c>
      <c r="C14" s="66"/>
      <c r="D14" s="81"/>
      <c r="E14" s="55">
        <v>2</v>
      </c>
      <c r="F14" s="81">
        <v>10913.15</v>
      </c>
      <c r="G14" s="55"/>
      <c r="H14" s="81"/>
      <c r="I14" s="55">
        <v>1</v>
      </c>
      <c r="J14" s="81">
        <v>43.86</v>
      </c>
      <c r="K14" s="55"/>
      <c r="L14" s="81"/>
      <c r="M14" s="55">
        <v>44</v>
      </c>
      <c r="N14" s="81">
        <v>597130.16</v>
      </c>
      <c r="O14" s="55">
        <f t="shared" si="0"/>
        <v>47</v>
      </c>
      <c r="P14" s="80">
        <f t="shared" si="0"/>
        <v>608087.17000000004</v>
      </c>
    </row>
    <row r="15" spans="2:16" ht="20.100000000000001" customHeight="1" thickBot="1" x14ac:dyDescent="0.3">
      <c r="B15" s="84" t="s">
        <v>153</v>
      </c>
      <c r="C15" s="66"/>
      <c r="D15" s="81"/>
      <c r="E15" s="55">
        <v>2</v>
      </c>
      <c r="F15" s="81">
        <v>37233.120000000003</v>
      </c>
      <c r="G15" s="55"/>
      <c r="H15" s="81"/>
      <c r="I15" s="55"/>
      <c r="J15" s="81"/>
      <c r="K15" s="55"/>
      <c r="L15" s="81"/>
      <c r="M15" s="55">
        <v>4</v>
      </c>
      <c r="N15" s="81">
        <v>12722.14</v>
      </c>
      <c r="O15" s="55">
        <f t="shared" si="0"/>
        <v>6</v>
      </c>
      <c r="P15" s="80">
        <f t="shared" si="0"/>
        <v>49955.26</v>
      </c>
    </row>
    <row r="16" spans="2:16" ht="20.100000000000001" customHeight="1" thickBot="1" x14ac:dyDescent="0.3">
      <c r="B16" s="84" t="s">
        <v>150</v>
      </c>
      <c r="C16" s="66"/>
      <c r="D16" s="81"/>
      <c r="E16" s="55"/>
      <c r="F16" s="81"/>
      <c r="G16" s="55"/>
      <c r="H16" s="81"/>
      <c r="I16" s="55"/>
      <c r="J16" s="81"/>
      <c r="K16" s="55"/>
      <c r="L16" s="81"/>
      <c r="M16" s="55"/>
      <c r="N16" s="81"/>
      <c r="O16" s="55"/>
      <c r="P16" s="80"/>
    </row>
    <row r="17" spans="2:16" ht="20.100000000000001" customHeight="1" thickBot="1" x14ac:dyDescent="0.3">
      <c r="B17" s="84" t="s">
        <v>154</v>
      </c>
      <c r="C17" s="66"/>
      <c r="D17" s="81"/>
      <c r="E17" s="55">
        <v>1</v>
      </c>
      <c r="F17" s="81">
        <v>16286.23</v>
      </c>
      <c r="G17" s="55"/>
      <c r="H17" s="81"/>
      <c r="I17" s="55"/>
      <c r="J17" s="81"/>
      <c r="K17" s="55"/>
      <c r="L17" s="81"/>
      <c r="M17" s="55">
        <v>1</v>
      </c>
      <c r="N17" s="81">
        <v>1149.49</v>
      </c>
      <c r="O17" s="55">
        <f t="shared" si="0"/>
        <v>2</v>
      </c>
      <c r="P17" s="80">
        <f t="shared" si="0"/>
        <v>17435.72</v>
      </c>
    </row>
    <row r="18" spans="2:16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0"/>
    </row>
    <row r="19" spans="2:16" ht="20.100000000000001" customHeight="1" thickBot="1" x14ac:dyDescent="0.3">
      <c r="B19" s="84" t="s">
        <v>156</v>
      </c>
      <c r="C19" s="66"/>
      <c r="D19" s="81"/>
      <c r="E19" s="55"/>
      <c r="F19" s="81"/>
      <c r="G19" s="55">
        <v>1</v>
      </c>
      <c r="H19" s="81">
        <v>699.79</v>
      </c>
      <c r="I19" s="55">
        <v>1</v>
      </c>
      <c r="J19" s="81">
        <v>268.57</v>
      </c>
      <c r="K19" s="66"/>
      <c r="L19" s="81"/>
      <c r="M19" s="55">
        <v>4</v>
      </c>
      <c r="N19" s="81">
        <v>23031.42</v>
      </c>
      <c r="O19" s="55">
        <f t="shared" si="0"/>
        <v>6</v>
      </c>
      <c r="P19" s="80">
        <f t="shared" si="0"/>
        <v>23999.78</v>
      </c>
    </row>
    <row r="20" spans="2:16" ht="20.100000000000001" customHeight="1" thickBot="1" x14ac:dyDescent="0.3">
      <c r="B20" s="84" t="s">
        <v>171</v>
      </c>
      <c r="C20" s="66"/>
      <c r="D20" s="81"/>
      <c r="E20" s="55">
        <v>1</v>
      </c>
      <c r="F20" s="81">
        <v>3649.88</v>
      </c>
      <c r="G20" s="55"/>
      <c r="H20" s="81"/>
      <c r="I20" s="55"/>
      <c r="J20" s="81"/>
      <c r="K20" s="55">
        <v>1</v>
      </c>
      <c r="L20" s="81">
        <v>1220.8000000000002</v>
      </c>
      <c r="M20" s="55">
        <v>15</v>
      </c>
      <c r="N20" s="81">
        <v>484601.32</v>
      </c>
      <c r="O20" s="55">
        <f t="shared" si="0"/>
        <v>17</v>
      </c>
      <c r="P20" s="80">
        <f t="shared" si="0"/>
        <v>489472</v>
      </c>
    </row>
    <row r="21" spans="2:16" ht="20.100000000000001" customHeight="1" thickBot="1" x14ac:dyDescent="0.3">
      <c r="B21" s="84" t="s">
        <v>157</v>
      </c>
      <c r="C21" s="66"/>
      <c r="D21" s="81"/>
      <c r="E21" s="55">
        <v>12</v>
      </c>
      <c r="F21" s="81">
        <v>97229.31</v>
      </c>
      <c r="G21" s="55">
        <v>2</v>
      </c>
      <c r="H21" s="81">
        <v>968</v>
      </c>
      <c r="I21" s="55">
        <v>4</v>
      </c>
      <c r="J21" s="81">
        <v>5883.09</v>
      </c>
      <c r="K21" s="66">
        <v>9</v>
      </c>
      <c r="L21" s="81">
        <v>6000.71</v>
      </c>
      <c r="M21" s="55">
        <v>111</v>
      </c>
      <c r="N21" s="81">
        <v>1178323.3999999999</v>
      </c>
      <c r="O21" s="55">
        <f t="shared" si="0"/>
        <v>138</v>
      </c>
      <c r="P21" s="80">
        <f t="shared" si="0"/>
        <v>1288404.51</v>
      </c>
    </row>
    <row r="22" spans="2:16" ht="20.100000000000001" customHeight="1" thickBot="1" x14ac:dyDescent="0.3">
      <c r="B22" s="84" t="s">
        <v>195</v>
      </c>
      <c r="C22" s="66"/>
      <c r="D22" s="81"/>
      <c r="E22" s="55"/>
      <c r="F22" s="81"/>
      <c r="G22" s="55"/>
      <c r="H22" s="81"/>
      <c r="I22" s="55"/>
      <c r="J22" s="81"/>
      <c r="K22" s="55"/>
      <c r="L22" s="81"/>
      <c r="M22" s="55">
        <v>2</v>
      </c>
      <c r="N22" s="81">
        <v>19294.72</v>
      </c>
      <c r="O22" s="55">
        <f t="shared" si="0"/>
        <v>2</v>
      </c>
      <c r="P22" s="80">
        <f t="shared" si="0"/>
        <v>19294.72</v>
      </c>
    </row>
    <row r="23" spans="2:16" ht="20.100000000000001" customHeight="1" thickBot="1" x14ac:dyDescent="0.3">
      <c r="B23" s="84" t="s">
        <v>158</v>
      </c>
      <c r="C23" s="66"/>
      <c r="D23" s="81"/>
      <c r="E23" s="55"/>
      <c r="F23" s="81"/>
      <c r="G23" s="55"/>
      <c r="H23" s="81"/>
      <c r="I23" s="55"/>
      <c r="J23" s="81"/>
      <c r="K23" s="55"/>
      <c r="L23" s="81"/>
      <c r="M23" s="66">
        <v>2</v>
      </c>
      <c r="N23" s="81">
        <v>10602.45</v>
      </c>
      <c r="O23" s="55">
        <f t="shared" si="0"/>
        <v>2</v>
      </c>
      <c r="P23" s="80">
        <f t="shared" si="0"/>
        <v>10602.45</v>
      </c>
    </row>
    <row r="24" spans="2:16" ht="20.100000000000001" customHeight="1" thickBot="1" x14ac:dyDescent="0.3">
      <c r="B24" s="84" t="s">
        <v>159</v>
      </c>
      <c r="C24" s="66"/>
      <c r="D24" s="81"/>
      <c r="E24" s="55"/>
      <c r="F24" s="81"/>
      <c r="G24" s="55"/>
      <c r="H24" s="81"/>
      <c r="I24" s="55"/>
      <c r="J24" s="81"/>
      <c r="K24" s="55"/>
      <c r="L24" s="81"/>
      <c r="M24" s="55"/>
      <c r="N24" s="81"/>
      <c r="O24" s="55"/>
      <c r="P24" s="80"/>
    </row>
    <row r="25" spans="2:16" ht="20.100000000000001" customHeight="1" thickBot="1" x14ac:dyDescent="0.3">
      <c r="B25" s="84" t="s">
        <v>160</v>
      </c>
      <c r="C25" s="66"/>
      <c r="D25" s="81"/>
      <c r="E25" s="55">
        <v>2</v>
      </c>
      <c r="F25" s="81">
        <v>12578.7</v>
      </c>
      <c r="G25" s="55"/>
      <c r="H25" s="81"/>
      <c r="I25" s="55">
        <v>1</v>
      </c>
      <c r="J25" s="81">
        <v>813.16</v>
      </c>
      <c r="K25" s="55">
        <v>1</v>
      </c>
      <c r="L25" s="81">
        <v>923.95</v>
      </c>
      <c r="M25" s="55">
        <v>2</v>
      </c>
      <c r="N25" s="81">
        <v>11291.16</v>
      </c>
      <c r="O25" s="55">
        <f t="shared" si="0"/>
        <v>6</v>
      </c>
      <c r="P25" s="80">
        <f t="shared" si="0"/>
        <v>25606.97</v>
      </c>
    </row>
    <row r="26" spans="2:16" ht="20.100000000000001" customHeight="1" thickBot="1" x14ac:dyDescent="0.3">
      <c r="B26" s="84" t="s">
        <v>91</v>
      </c>
      <c r="C26" s="66"/>
      <c r="D26" s="81"/>
      <c r="E26" s="55"/>
      <c r="F26" s="81"/>
      <c r="G26" s="55"/>
      <c r="H26" s="81"/>
      <c r="I26" s="55"/>
      <c r="J26" s="81"/>
      <c r="K26" s="55"/>
      <c r="L26" s="81"/>
      <c r="M26" s="55"/>
      <c r="N26" s="81"/>
      <c r="O26" s="55"/>
      <c r="P26" s="80"/>
    </row>
    <row r="27" spans="2:16" ht="20.100000000000001" customHeight="1" thickBot="1" x14ac:dyDescent="0.3">
      <c r="B27" s="84" t="s">
        <v>161</v>
      </c>
      <c r="C27" s="66"/>
      <c r="D27" s="81"/>
      <c r="E27" s="55">
        <v>1</v>
      </c>
      <c r="F27" s="81">
        <v>34086.18</v>
      </c>
      <c r="G27" s="55"/>
      <c r="H27" s="81"/>
      <c r="I27" s="55"/>
      <c r="J27" s="81"/>
      <c r="K27" s="55"/>
      <c r="L27" s="81"/>
      <c r="M27" s="55">
        <v>1</v>
      </c>
      <c r="N27" s="81">
        <v>6891.8</v>
      </c>
      <c r="O27" s="55">
        <f t="shared" si="0"/>
        <v>2</v>
      </c>
      <c r="P27" s="80">
        <f t="shared" si="0"/>
        <v>40977.980000000003</v>
      </c>
    </row>
    <row r="28" spans="2:16" ht="20.100000000000001" customHeight="1" thickBot="1" x14ac:dyDescent="0.3">
      <c r="B28" s="84" t="s">
        <v>162</v>
      </c>
      <c r="C28" s="66"/>
      <c r="D28" s="81"/>
      <c r="E28" s="55"/>
      <c r="F28" s="81"/>
      <c r="G28" s="55"/>
      <c r="H28" s="81"/>
      <c r="I28" s="55"/>
      <c r="J28" s="81"/>
      <c r="K28" s="55"/>
      <c r="L28" s="81"/>
      <c r="M28" s="55"/>
      <c r="N28" s="81"/>
      <c r="O28" s="55"/>
      <c r="P28" s="80"/>
    </row>
    <row r="29" spans="2:16" ht="20.100000000000001" customHeight="1" thickBot="1" x14ac:dyDescent="0.3">
      <c r="B29" s="84" t="s">
        <v>163</v>
      </c>
      <c r="C29" s="66"/>
      <c r="D29" s="81"/>
      <c r="E29" s="55"/>
      <c r="F29" s="81"/>
      <c r="G29" s="55"/>
      <c r="H29" s="81"/>
      <c r="I29" s="55"/>
      <c r="J29" s="81"/>
      <c r="K29" s="55"/>
      <c r="L29" s="81"/>
      <c r="M29" s="55"/>
      <c r="N29" s="81"/>
      <c r="O29" s="55"/>
      <c r="P29" s="80"/>
    </row>
    <row r="30" spans="2:16" ht="20.100000000000001" customHeight="1" thickBot="1" x14ac:dyDescent="0.3">
      <c r="B30" s="84" t="s">
        <v>149</v>
      </c>
      <c r="C30" s="66"/>
      <c r="D30" s="81"/>
      <c r="E30" s="55"/>
      <c r="F30" s="81"/>
      <c r="G30" s="55"/>
      <c r="H30" s="81"/>
      <c r="I30" s="55">
        <v>1</v>
      </c>
      <c r="J30" s="81">
        <v>2228.0700000000002</v>
      </c>
      <c r="K30" s="55">
        <v>1</v>
      </c>
      <c r="L30" s="81">
        <v>339.26</v>
      </c>
      <c r="M30" s="55">
        <v>3</v>
      </c>
      <c r="N30" s="81">
        <v>29445.87</v>
      </c>
      <c r="O30" s="55">
        <f t="shared" si="0"/>
        <v>5</v>
      </c>
      <c r="P30" s="80">
        <f t="shared" si="0"/>
        <v>32013.199999999997</v>
      </c>
    </row>
    <row r="31" spans="2:16" ht="20.100000000000001" customHeight="1" thickBot="1" x14ac:dyDescent="0.3">
      <c r="B31" s="84" t="s">
        <v>164</v>
      </c>
      <c r="C31" s="66"/>
      <c r="D31" s="81"/>
      <c r="E31" s="55"/>
      <c r="F31" s="81"/>
      <c r="G31" s="55"/>
      <c r="H31" s="81"/>
      <c r="I31" s="55">
        <v>1</v>
      </c>
      <c r="J31" s="81">
        <v>130.16999999999999</v>
      </c>
      <c r="K31" s="55"/>
      <c r="L31" s="81"/>
      <c r="M31" s="55"/>
      <c r="N31" s="81"/>
      <c r="O31" s="55">
        <f t="shared" si="0"/>
        <v>1</v>
      </c>
      <c r="P31" s="80">
        <f t="shared" si="0"/>
        <v>130.16999999999999</v>
      </c>
    </row>
    <row r="32" spans="2:16" ht="20.100000000000001" customHeight="1" thickBot="1" x14ac:dyDescent="0.3">
      <c r="B32" s="84" t="s">
        <v>168</v>
      </c>
      <c r="C32" s="66"/>
      <c r="D32" s="81"/>
      <c r="E32" s="55"/>
      <c r="F32" s="81"/>
      <c r="G32" s="55"/>
      <c r="H32" s="81"/>
      <c r="I32" s="55"/>
      <c r="J32" s="81"/>
      <c r="K32" s="55"/>
      <c r="L32" s="81"/>
      <c r="M32" s="55"/>
      <c r="N32" s="81"/>
      <c r="O32" s="55"/>
      <c r="P32" s="80"/>
    </row>
    <row r="33" spans="2:16" ht="20.100000000000001" customHeight="1" thickBot="1" x14ac:dyDescent="0.3">
      <c r="B33" s="84" t="s">
        <v>165</v>
      </c>
      <c r="C33" s="66"/>
      <c r="D33" s="81"/>
      <c r="E33" s="55">
        <v>2</v>
      </c>
      <c r="F33" s="81">
        <v>8993.9500000000007</v>
      </c>
      <c r="G33" s="55"/>
      <c r="H33" s="81"/>
      <c r="I33" s="55"/>
      <c r="J33" s="81"/>
      <c r="K33" s="55"/>
      <c r="L33" s="81"/>
      <c r="M33" s="55">
        <v>2</v>
      </c>
      <c r="N33" s="81">
        <v>18579.04</v>
      </c>
      <c r="O33" s="55">
        <f t="shared" si="0"/>
        <v>4</v>
      </c>
      <c r="P33" s="80">
        <f t="shared" si="0"/>
        <v>27572.99</v>
      </c>
    </row>
    <row r="34" spans="2:16" ht="20.100000000000001" customHeight="1" thickBot="1" x14ac:dyDescent="0.3">
      <c r="B34" s="84" t="s">
        <v>166</v>
      </c>
      <c r="C34" s="66"/>
      <c r="D34" s="81"/>
      <c r="E34" s="55"/>
      <c r="F34" s="81"/>
      <c r="G34" s="55"/>
      <c r="H34" s="81"/>
      <c r="I34" s="55"/>
      <c r="J34" s="81"/>
      <c r="K34" s="55"/>
      <c r="L34" s="81"/>
      <c r="M34" s="55">
        <v>6</v>
      </c>
      <c r="N34" s="81">
        <v>36890.36</v>
      </c>
      <c r="O34" s="55">
        <f t="shared" si="0"/>
        <v>6</v>
      </c>
      <c r="P34" s="80">
        <f t="shared" si="0"/>
        <v>36890.36</v>
      </c>
    </row>
    <row r="35" spans="2:16" ht="20.100000000000001" customHeight="1" thickBot="1" x14ac:dyDescent="0.3">
      <c r="B35" s="84" t="s">
        <v>167</v>
      </c>
      <c r="C35" s="66"/>
      <c r="D35" s="81"/>
      <c r="E35" s="55"/>
      <c r="F35" s="81"/>
      <c r="G35" s="55"/>
      <c r="H35" s="81"/>
      <c r="I35" s="55"/>
      <c r="J35" s="81"/>
      <c r="K35" s="55"/>
      <c r="L35" s="81"/>
      <c r="M35" s="55"/>
      <c r="N35" s="81"/>
      <c r="O35" s="55"/>
      <c r="P35" s="80"/>
    </row>
    <row r="36" spans="2:16" ht="20.100000000000001" customHeight="1" thickBot="1" x14ac:dyDescent="0.3">
      <c r="B36" s="84" t="s">
        <v>169</v>
      </c>
      <c r="C36" s="66"/>
      <c r="D36" s="81"/>
      <c r="E36" s="55">
        <v>1</v>
      </c>
      <c r="F36" s="81">
        <v>1296.0899999999999</v>
      </c>
      <c r="G36" s="55"/>
      <c r="H36" s="81"/>
      <c r="I36" s="55"/>
      <c r="J36" s="81"/>
      <c r="K36" s="55">
        <v>1</v>
      </c>
      <c r="L36" s="81">
        <v>360.21000000000004</v>
      </c>
      <c r="M36" s="55">
        <v>17</v>
      </c>
      <c r="N36" s="81">
        <v>216840.28</v>
      </c>
      <c r="O36" s="55">
        <f t="shared" si="0"/>
        <v>19</v>
      </c>
      <c r="P36" s="80">
        <f t="shared" si="0"/>
        <v>218496.58</v>
      </c>
    </row>
    <row r="37" spans="2:16" ht="20.100000000000001" customHeight="1" thickBot="1" x14ac:dyDescent="0.3">
      <c r="B37" s="84" t="s">
        <v>170</v>
      </c>
      <c r="C37" s="66"/>
      <c r="D37" s="81"/>
      <c r="E37" s="55"/>
      <c r="F37" s="81"/>
      <c r="G37" s="55"/>
      <c r="H37" s="81"/>
      <c r="I37" s="55"/>
      <c r="J37" s="81"/>
      <c r="K37" s="55"/>
      <c r="L37" s="81"/>
      <c r="M37" s="55"/>
      <c r="N37" s="81"/>
      <c r="O37" s="55"/>
      <c r="P37" s="80"/>
    </row>
    <row r="38" spans="2:16" ht="20.100000000000001" customHeight="1" thickBot="1" x14ac:dyDescent="0.3">
      <c r="B38" s="84" t="s">
        <v>172</v>
      </c>
      <c r="C38" s="66"/>
      <c r="D38" s="81"/>
      <c r="E38" s="55"/>
      <c r="F38" s="81"/>
      <c r="G38" s="55"/>
      <c r="H38" s="81"/>
      <c r="I38" s="55"/>
      <c r="J38" s="81"/>
      <c r="K38" s="55"/>
      <c r="L38" s="81"/>
      <c r="M38" s="55">
        <v>1</v>
      </c>
      <c r="N38" s="81">
        <v>5605.6</v>
      </c>
      <c r="O38" s="55">
        <f t="shared" si="0"/>
        <v>1</v>
      </c>
      <c r="P38" s="80">
        <f t="shared" si="0"/>
        <v>5605.6</v>
      </c>
    </row>
    <row r="39" spans="2:16" ht="20.100000000000001" customHeight="1" thickBot="1" x14ac:dyDescent="0.3">
      <c r="B39" s="84" t="s">
        <v>174</v>
      </c>
      <c r="C39" s="66"/>
      <c r="D39" s="81"/>
      <c r="E39" s="55"/>
      <c r="F39" s="81"/>
      <c r="G39" s="55"/>
      <c r="H39" s="81"/>
      <c r="I39" s="55"/>
      <c r="J39" s="81"/>
      <c r="K39" s="55"/>
      <c r="L39" s="81"/>
      <c r="M39" s="55"/>
      <c r="N39" s="81"/>
      <c r="O39" s="55"/>
      <c r="P39" s="80"/>
    </row>
    <row r="40" spans="2:16" ht="20.100000000000001" customHeight="1" thickBot="1" x14ac:dyDescent="0.3">
      <c r="B40" s="84" t="s">
        <v>175</v>
      </c>
      <c r="C40" s="66"/>
      <c r="D40" s="81"/>
      <c r="E40" s="55">
        <v>1</v>
      </c>
      <c r="F40" s="81">
        <v>38881.199999999997</v>
      </c>
      <c r="G40" s="55"/>
      <c r="H40" s="81"/>
      <c r="I40" s="55"/>
      <c r="J40" s="81"/>
      <c r="K40" s="55"/>
      <c r="L40" s="81"/>
      <c r="M40" s="55"/>
      <c r="N40" s="81"/>
      <c r="O40" s="55">
        <f t="shared" si="0"/>
        <v>1</v>
      </c>
      <c r="P40" s="80">
        <f t="shared" si="0"/>
        <v>38881.199999999997</v>
      </c>
    </row>
    <row r="41" spans="2:16" ht="20.100000000000001" customHeight="1" thickBot="1" x14ac:dyDescent="0.3">
      <c r="B41" s="84" t="s">
        <v>176</v>
      </c>
      <c r="C41" s="66"/>
      <c r="D41" s="81"/>
      <c r="E41" s="55"/>
      <c r="F41" s="81"/>
      <c r="G41" s="55"/>
      <c r="H41" s="81"/>
      <c r="I41" s="55"/>
      <c r="J41" s="81"/>
      <c r="K41" s="55"/>
      <c r="L41" s="81"/>
      <c r="M41" s="55">
        <v>1</v>
      </c>
      <c r="N41" s="81">
        <v>6111.83</v>
      </c>
      <c r="O41" s="55">
        <f t="shared" si="0"/>
        <v>1</v>
      </c>
      <c r="P41" s="80">
        <f t="shared" si="0"/>
        <v>6111.83</v>
      </c>
    </row>
    <row r="42" spans="2:16" ht="20.100000000000001" customHeight="1" thickBot="1" x14ac:dyDescent="0.3">
      <c r="B42" s="84" t="s">
        <v>177</v>
      </c>
      <c r="C42" s="66"/>
      <c r="D42" s="81"/>
      <c r="E42" s="55">
        <v>3</v>
      </c>
      <c r="F42" s="81">
        <v>13977.73</v>
      </c>
      <c r="G42" s="55">
        <v>1</v>
      </c>
      <c r="H42" s="81">
        <v>300</v>
      </c>
      <c r="I42" s="55">
        <v>2</v>
      </c>
      <c r="J42" s="81">
        <v>2336.21</v>
      </c>
      <c r="K42" s="55"/>
      <c r="L42" s="81"/>
      <c r="M42" s="55">
        <v>16</v>
      </c>
      <c r="N42" s="81">
        <v>140443.25</v>
      </c>
      <c r="O42" s="55">
        <f t="shared" si="0"/>
        <v>22</v>
      </c>
      <c r="P42" s="80">
        <f t="shared" si="0"/>
        <v>157057.19</v>
      </c>
    </row>
    <row r="43" spans="2:16" ht="20.100000000000001" customHeight="1" thickBot="1" x14ac:dyDescent="0.3">
      <c r="B43" s="84" t="s">
        <v>178</v>
      </c>
      <c r="C43" s="66"/>
      <c r="D43" s="81"/>
      <c r="E43" s="55"/>
      <c r="F43" s="81"/>
      <c r="G43" s="55"/>
      <c r="H43" s="81"/>
      <c r="I43" s="55"/>
      <c r="J43" s="81"/>
      <c r="K43" s="66"/>
      <c r="L43" s="81"/>
      <c r="M43" s="55">
        <v>15</v>
      </c>
      <c r="N43" s="81">
        <v>187841.57</v>
      </c>
      <c r="O43" s="55">
        <f t="shared" si="0"/>
        <v>15</v>
      </c>
      <c r="P43" s="80">
        <f t="shared" si="0"/>
        <v>187841.57</v>
      </c>
    </row>
    <row r="44" spans="2:16" ht="20.100000000000001" customHeight="1" thickBot="1" x14ac:dyDescent="0.3">
      <c r="B44" s="85" t="s">
        <v>179</v>
      </c>
      <c r="C44" s="66"/>
      <c r="D44" s="81"/>
      <c r="E44" s="55"/>
      <c r="F44" s="82"/>
      <c r="G44" s="55"/>
      <c r="H44" s="81"/>
      <c r="I44" s="55">
        <v>1</v>
      </c>
      <c r="J44" s="81">
        <v>498.27</v>
      </c>
      <c r="K44" s="66"/>
      <c r="L44" s="82"/>
      <c r="M44" s="55">
        <v>8</v>
      </c>
      <c r="N44" s="81">
        <v>185761.51</v>
      </c>
      <c r="O44" s="55">
        <f t="shared" si="0"/>
        <v>9</v>
      </c>
      <c r="P44" s="80">
        <f t="shared" si="0"/>
        <v>186259.78</v>
      </c>
    </row>
    <row r="45" spans="2:16" ht="20.100000000000001" customHeight="1" thickBot="1" x14ac:dyDescent="0.3">
      <c r="B45" s="84" t="s">
        <v>180</v>
      </c>
      <c r="C45" s="66"/>
      <c r="D45" s="81"/>
      <c r="E45" s="55"/>
      <c r="F45" s="81"/>
      <c r="G45" s="55"/>
      <c r="H45" s="81"/>
      <c r="I45" s="55"/>
      <c r="J45" s="81"/>
      <c r="K45" s="66"/>
      <c r="L45" s="82"/>
      <c r="M45" s="55"/>
      <c r="N45" s="81"/>
      <c r="O45" s="55"/>
      <c r="P45" s="80"/>
    </row>
    <row r="46" spans="2:16" ht="20.100000000000001" customHeight="1" thickBot="1" x14ac:dyDescent="0.3">
      <c r="B46" s="84" t="s">
        <v>181</v>
      </c>
      <c r="C46" s="66"/>
      <c r="D46" s="81"/>
      <c r="E46" s="55"/>
      <c r="F46" s="81"/>
      <c r="G46" s="55"/>
      <c r="H46" s="81"/>
      <c r="I46" s="55"/>
      <c r="J46" s="81"/>
      <c r="K46" s="66"/>
      <c r="L46" s="82"/>
      <c r="M46" s="55"/>
      <c r="N46" s="81"/>
      <c r="O46" s="55"/>
      <c r="P46" s="80"/>
    </row>
    <row r="47" spans="2:16" ht="20.100000000000001" customHeight="1" thickBot="1" x14ac:dyDescent="0.3">
      <c r="B47" s="84" t="s">
        <v>182</v>
      </c>
      <c r="C47" s="66"/>
      <c r="D47" s="81"/>
      <c r="E47" s="55"/>
      <c r="F47" s="81"/>
      <c r="G47" s="55"/>
      <c r="H47" s="81"/>
      <c r="I47" s="55"/>
      <c r="J47" s="81"/>
      <c r="K47" s="66"/>
      <c r="L47" s="82"/>
      <c r="M47" s="55"/>
      <c r="N47" s="81"/>
      <c r="O47" s="55"/>
      <c r="P47" s="80"/>
    </row>
    <row r="48" spans="2:16" ht="20.100000000000001" customHeight="1" thickBot="1" x14ac:dyDescent="0.3">
      <c r="B48" s="84" t="s">
        <v>173</v>
      </c>
      <c r="C48" s="66"/>
      <c r="D48" s="81"/>
      <c r="E48" s="55">
        <v>3</v>
      </c>
      <c r="F48" s="81">
        <v>69709.399999999994</v>
      </c>
      <c r="G48" s="55"/>
      <c r="H48" s="81"/>
      <c r="I48" s="55">
        <v>1</v>
      </c>
      <c r="J48" s="81">
        <v>1678.69</v>
      </c>
      <c r="K48" s="66">
        <v>1</v>
      </c>
      <c r="L48" s="82">
        <v>1661.57</v>
      </c>
      <c r="M48" s="55">
        <v>6</v>
      </c>
      <c r="N48" s="81">
        <v>93577.3</v>
      </c>
      <c r="O48" s="55">
        <f t="shared" si="0"/>
        <v>11</v>
      </c>
      <c r="P48" s="80">
        <f t="shared" si="0"/>
        <v>166626.96000000002</v>
      </c>
    </row>
    <row r="49" spans="2:16" ht="20.100000000000001" customHeight="1" thickBot="1" x14ac:dyDescent="0.3">
      <c r="B49" s="84" t="s">
        <v>183</v>
      </c>
      <c r="C49" s="66"/>
      <c r="D49" s="81"/>
      <c r="E49" s="55"/>
      <c r="F49" s="81"/>
      <c r="G49" s="55"/>
      <c r="H49" s="81"/>
      <c r="I49" s="55"/>
      <c r="J49" s="81"/>
      <c r="K49" s="66"/>
      <c r="L49" s="82"/>
      <c r="M49" s="55"/>
      <c r="N49" s="81"/>
      <c r="O49" s="55"/>
      <c r="P49" s="80"/>
    </row>
    <row r="50" spans="2:16" ht="20.100000000000001" customHeight="1" thickBot="1" x14ac:dyDescent="0.3">
      <c r="B50" s="84" t="s">
        <v>184</v>
      </c>
      <c r="C50" s="66"/>
      <c r="D50" s="81"/>
      <c r="E50" s="55"/>
      <c r="F50" s="81"/>
      <c r="G50" s="55"/>
      <c r="H50" s="81"/>
      <c r="I50" s="55"/>
      <c r="J50" s="81"/>
      <c r="K50" s="66"/>
      <c r="L50" s="82"/>
      <c r="M50" s="55"/>
      <c r="N50" s="81"/>
      <c r="O50" s="55"/>
      <c r="P50" s="80"/>
    </row>
    <row r="51" spans="2:16" ht="20.100000000000001" customHeight="1" thickBot="1" x14ac:dyDescent="0.3">
      <c r="B51" s="84" t="s">
        <v>185</v>
      </c>
      <c r="C51" s="66"/>
      <c r="D51" s="81"/>
      <c r="E51" s="55"/>
      <c r="F51" s="81"/>
      <c r="G51" s="55"/>
      <c r="H51" s="81"/>
      <c r="I51" s="55"/>
      <c r="J51" s="81"/>
      <c r="K51" s="66"/>
      <c r="L51" s="82"/>
      <c r="M51" s="55"/>
      <c r="N51" s="81"/>
      <c r="O51" s="55"/>
      <c r="P51" s="80"/>
    </row>
    <row r="52" spans="2:16" ht="20.100000000000001" customHeight="1" thickBot="1" x14ac:dyDescent="0.3">
      <c r="B52" s="84" t="s">
        <v>189</v>
      </c>
      <c r="C52" s="66"/>
      <c r="D52" s="81"/>
      <c r="E52" s="55"/>
      <c r="F52" s="81"/>
      <c r="G52" s="55"/>
      <c r="H52" s="81"/>
      <c r="I52" s="55"/>
      <c r="J52" s="81"/>
      <c r="K52" s="66"/>
      <c r="L52" s="82"/>
      <c r="M52" s="55">
        <v>1</v>
      </c>
      <c r="N52" s="81">
        <v>8903.68</v>
      </c>
      <c r="O52" s="55">
        <f t="shared" si="0"/>
        <v>1</v>
      </c>
      <c r="P52" s="80">
        <f t="shared" si="0"/>
        <v>8903.68</v>
      </c>
    </row>
    <row r="53" spans="2:16" ht="20.100000000000001" customHeight="1" thickBot="1" x14ac:dyDescent="0.3">
      <c r="B53" s="84" t="s">
        <v>186</v>
      </c>
      <c r="C53" s="66"/>
      <c r="D53" s="81"/>
      <c r="E53" s="55"/>
      <c r="F53" s="81"/>
      <c r="G53" s="55"/>
      <c r="H53" s="81"/>
      <c r="I53" s="55"/>
      <c r="J53" s="81"/>
      <c r="K53" s="66"/>
      <c r="L53" s="82"/>
      <c r="M53" s="55"/>
      <c r="N53" s="81"/>
      <c r="O53" s="55"/>
      <c r="P53" s="80"/>
    </row>
    <row r="54" spans="2:16" ht="20.100000000000001" customHeight="1" thickBot="1" x14ac:dyDescent="0.3">
      <c r="B54" s="84" t="s">
        <v>187</v>
      </c>
      <c r="C54" s="66"/>
      <c r="D54" s="81"/>
      <c r="E54" s="55">
        <v>8</v>
      </c>
      <c r="F54" s="81">
        <v>289012.21000000002</v>
      </c>
      <c r="G54" s="55">
        <v>1</v>
      </c>
      <c r="H54" s="81">
        <v>2372.17</v>
      </c>
      <c r="I54" s="55">
        <v>1</v>
      </c>
      <c r="J54" s="81">
        <v>711.39</v>
      </c>
      <c r="K54" s="66">
        <v>3</v>
      </c>
      <c r="L54" s="82">
        <v>4773.8099999999995</v>
      </c>
      <c r="M54" s="55">
        <v>9</v>
      </c>
      <c r="N54" s="81">
        <v>209221.87</v>
      </c>
      <c r="O54" s="55">
        <f t="shared" si="0"/>
        <v>22</v>
      </c>
      <c r="P54" s="80">
        <f t="shared" si="0"/>
        <v>506091.45</v>
      </c>
    </row>
    <row r="55" spans="2:16" ht="20.100000000000001" customHeight="1" thickBot="1" x14ac:dyDescent="0.3">
      <c r="B55" s="84" t="s">
        <v>188</v>
      </c>
      <c r="C55" s="66"/>
      <c r="D55" s="81"/>
      <c r="E55" s="55"/>
      <c r="F55" s="81"/>
      <c r="G55" s="55"/>
      <c r="H55" s="81"/>
      <c r="I55" s="55"/>
      <c r="J55" s="81"/>
      <c r="K55" s="66"/>
      <c r="L55" s="82"/>
      <c r="M55" s="55"/>
      <c r="N55" s="81"/>
      <c r="O55" s="55"/>
      <c r="P55" s="80"/>
    </row>
    <row r="56" spans="2:16" ht="20.100000000000001" customHeight="1" thickBot="1" x14ac:dyDescent="0.3">
      <c r="B56" s="84" t="s">
        <v>190</v>
      </c>
      <c r="C56" s="66"/>
      <c r="D56" s="81"/>
      <c r="E56" s="55"/>
      <c r="F56" s="81"/>
      <c r="G56" s="55"/>
      <c r="H56" s="81"/>
      <c r="I56" s="55"/>
      <c r="J56" s="81"/>
      <c r="K56" s="66"/>
      <c r="L56" s="82"/>
      <c r="M56" s="55">
        <v>7</v>
      </c>
      <c r="N56" s="81">
        <v>98391.58</v>
      </c>
      <c r="O56" s="55">
        <f t="shared" si="0"/>
        <v>7</v>
      </c>
      <c r="P56" s="80">
        <f t="shared" si="0"/>
        <v>98391.58</v>
      </c>
    </row>
    <row r="57" spans="2:16" ht="20.100000000000001" customHeight="1" thickBot="1" x14ac:dyDescent="0.3">
      <c r="B57" s="84" t="s">
        <v>191</v>
      </c>
      <c r="C57" s="66"/>
      <c r="D57" s="81"/>
      <c r="E57" s="55"/>
      <c r="F57" s="81"/>
      <c r="G57" s="55"/>
      <c r="H57" s="81"/>
      <c r="I57" s="55"/>
      <c r="J57" s="81"/>
      <c r="K57" s="66"/>
      <c r="L57" s="82"/>
      <c r="M57" s="55"/>
      <c r="N57" s="81"/>
      <c r="O57" s="55"/>
      <c r="P57" s="80"/>
    </row>
    <row r="58" spans="2:16" ht="20.100000000000001" customHeight="1" thickBot="1" x14ac:dyDescent="0.3">
      <c r="B58" s="84" t="s">
        <v>192</v>
      </c>
      <c r="C58" s="66"/>
      <c r="D58" s="81"/>
      <c r="E58" s="55"/>
      <c r="F58" s="81"/>
      <c r="G58" s="55"/>
      <c r="H58" s="81"/>
      <c r="I58" s="55"/>
      <c r="J58" s="81"/>
      <c r="K58" s="66"/>
      <c r="L58" s="82"/>
      <c r="M58" s="55">
        <v>2</v>
      </c>
      <c r="N58" s="81">
        <v>26093.29</v>
      </c>
      <c r="O58" s="55">
        <f t="shared" si="0"/>
        <v>2</v>
      </c>
      <c r="P58" s="80">
        <f t="shared" si="0"/>
        <v>26093.29</v>
      </c>
    </row>
    <row r="59" spans="2:16" ht="20.100000000000001" customHeight="1" thickBot="1" x14ac:dyDescent="0.3">
      <c r="B59" s="84" t="s">
        <v>193</v>
      </c>
      <c r="C59" s="66"/>
      <c r="D59" s="81"/>
      <c r="E59" s="55">
        <v>1</v>
      </c>
      <c r="F59" s="81">
        <v>12452.95</v>
      </c>
      <c r="G59" s="55"/>
      <c r="H59" s="81"/>
      <c r="I59" s="55"/>
      <c r="J59" s="81"/>
      <c r="K59" s="66"/>
      <c r="L59" s="82"/>
      <c r="M59" s="55">
        <v>26</v>
      </c>
      <c r="N59" s="81">
        <v>266039.8</v>
      </c>
      <c r="O59" s="55">
        <f t="shared" si="0"/>
        <v>27</v>
      </c>
      <c r="P59" s="80">
        <f t="shared" si="0"/>
        <v>278492.75</v>
      </c>
    </row>
    <row r="60" spans="2:16" ht="20.100000000000001" customHeight="1" thickBot="1" x14ac:dyDescent="0.3">
      <c r="B60" s="84" t="s">
        <v>194</v>
      </c>
      <c r="C60" s="66"/>
      <c r="D60" s="81"/>
      <c r="E60" s="55"/>
      <c r="F60" s="81"/>
      <c r="G60" s="55"/>
      <c r="H60" s="81"/>
      <c r="I60" s="55"/>
      <c r="J60" s="81"/>
      <c r="K60" s="66"/>
      <c r="L60" s="82"/>
      <c r="M60" s="55"/>
      <c r="N60" s="81"/>
      <c r="O60" s="55"/>
      <c r="P60" s="80"/>
    </row>
    <row r="61" spans="2:16" ht="20.100000000000001" customHeight="1" thickBot="1" x14ac:dyDescent="0.3">
      <c r="B61" s="84" t="s">
        <v>196</v>
      </c>
      <c r="C61" s="66"/>
      <c r="D61" s="81"/>
      <c r="E61" s="55"/>
      <c r="F61" s="81"/>
      <c r="G61" s="55"/>
      <c r="H61" s="81"/>
      <c r="I61" s="55"/>
      <c r="J61" s="81"/>
      <c r="K61" s="66"/>
      <c r="L61" s="82"/>
      <c r="M61" s="55"/>
      <c r="N61" s="81"/>
      <c r="O61" s="55"/>
      <c r="P61" s="80"/>
    </row>
    <row r="62" spans="2:16" ht="20.100000000000001" customHeight="1" thickBot="1" x14ac:dyDescent="0.3">
      <c r="B62" s="84" t="s">
        <v>197</v>
      </c>
      <c r="C62" s="66"/>
      <c r="D62" s="81"/>
      <c r="E62" s="55"/>
      <c r="F62" s="81"/>
      <c r="G62" s="55"/>
      <c r="H62" s="81"/>
      <c r="I62" s="55"/>
      <c r="J62" s="81"/>
      <c r="K62" s="66"/>
      <c r="L62" s="82"/>
      <c r="M62" s="55">
        <v>17</v>
      </c>
      <c r="N62" s="81">
        <v>189141.86</v>
      </c>
      <c r="O62" s="55">
        <f t="shared" si="0"/>
        <v>17</v>
      </c>
      <c r="P62" s="80">
        <f t="shared" si="0"/>
        <v>189141.86</v>
      </c>
    </row>
    <row r="63" spans="2:16" ht="20.100000000000001" customHeight="1" thickBot="1" x14ac:dyDescent="0.3">
      <c r="B63" s="84" t="s">
        <v>98</v>
      </c>
      <c r="C63" s="66"/>
      <c r="D63" s="81"/>
      <c r="E63" s="55"/>
      <c r="F63" s="81"/>
      <c r="G63" s="55"/>
      <c r="H63" s="81"/>
      <c r="I63" s="55"/>
      <c r="J63" s="81"/>
      <c r="K63" s="66"/>
      <c r="L63" s="82"/>
      <c r="M63" s="55">
        <v>1</v>
      </c>
      <c r="N63" s="81">
        <v>3029.6</v>
      </c>
      <c r="O63" s="55">
        <f t="shared" ref="O63:P64" si="1">C63+E63+G63+I63+K63+M63</f>
        <v>1</v>
      </c>
      <c r="P63" s="80">
        <f t="shared" si="1"/>
        <v>3029.6</v>
      </c>
    </row>
    <row r="64" spans="2:16" ht="20.100000000000001" customHeight="1" thickBot="1" x14ac:dyDescent="0.3">
      <c r="B64" s="84" t="s">
        <v>99</v>
      </c>
      <c r="C64" s="66"/>
      <c r="D64" s="81"/>
      <c r="E64" s="55"/>
      <c r="F64" s="81"/>
      <c r="G64" s="55"/>
      <c r="H64" s="81"/>
      <c r="I64" s="55"/>
      <c r="J64" s="81"/>
      <c r="K64" s="66"/>
      <c r="L64" s="82"/>
      <c r="M64" s="55">
        <v>1</v>
      </c>
      <c r="N64" s="81">
        <v>24222.639999999999</v>
      </c>
      <c r="O64" s="55">
        <f t="shared" si="1"/>
        <v>1</v>
      </c>
      <c r="P64" s="80">
        <f t="shared" si="1"/>
        <v>24222.639999999999</v>
      </c>
    </row>
    <row r="65" spans="2:17" ht="20.100000000000001" customHeight="1" thickBot="1" x14ac:dyDescent="0.3">
      <c r="B65" s="79" t="s">
        <v>114</v>
      </c>
      <c r="C65" s="87"/>
      <c r="D65" s="88"/>
      <c r="E65" s="89">
        <f t="shared" ref="E65:N65" si="2">SUM(E13:E64)</f>
        <v>40</v>
      </c>
      <c r="F65" s="88">
        <f t="shared" si="2"/>
        <v>646300.09999999986</v>
      </c>
      <c r="G65" s="89">
        <f t="shared" si="2"/>
        <v>5</v>
      </c>
      <c r="H65" s="88">
        <f t="shared" si="2"/>
        <v>4339.96</v>
      </c>
      <c r="I65" s="89">
        <f t="shared" si="2"/>
        <v>14</v>
      </c>
      <c r="J65" s="88">
        <f t="shared" si="2"/>
        <v>14591.480000000001</v>
      </c>
      <c r="K65" s="89">
        <f t="shared" si="2"/>
        <v>18</v>
      </c>
      <c r="L65" s="88">
        <f t="shared" si="2"/>
        <v>15615.929999999998</v>
      </c>
      <c r="M65" s="90">
        <f t="shared" si="2"/>
        <v>328</v>
      </c>
      <c r="N65" s="88">
        <f t="shared" si="2"/>
        <v>4123111.9700000007</v>
      </c>
      <c r="O65" s="89">
        <f>SUM(O13:O64)</f>
        <v>405</v>
      </c>
      <c r="P65" s="88">
        <f>SUM(P13:P64)</f>
        <v>4803959.4400000004</v>
      </c>
      <c r="Q65" s="86"/>
    </row>
    <row r="66" spans="2:17" x14ac:dyDescent="0.25">
      <c r="B66" s="72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7"/>
      <c r="P66" s="67"/>
    </row>
    <row r="67" spans="2:17" x14ac:dyDescent="0.25">
      <c r="B67" s="68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7"/>
    </row>
    <row r="68" spans="2:17" x14ac:dyDescent="0.25">
      <c r="B68" s="68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7"/>
    </row>
    <row r="69" spans="2:17" x14ac:dyDescent="0.25">
      <c r="B69" s="68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7"/>
    </row>
    <row r="70" spans="2:17" x14ac:dyDescent="0.25">
      <c r="B70" s="68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7"/>
    </row>
    <row r="71" spans="2:17" x14ac:dyDescent="0.25">
      <c r="B71" s="68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7"/>
    </row>
    <row r="72" spans="2:17" x14ac:dyDescent="0.25">
      <c r="B72" s="68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7"/>
    </row>
    <row r="73" spans="2:17" x14ac:dyDescent="0.25">
      <c r="B73" s="68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7"/>
    </row>
    <row r="74" spans="2:17" x14ac:dyDescent="0.25">
      <c r="B74" s="68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7"/>
    </row>
    <row r="75" spans="2:17" x14ac:dyDescent="0.25">
      <c r="B75" s="68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7"/>
    </row>
    <row r="76" spans="2:17" x14ac:dyDescent="0.25">
      <c r="B76" s="68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7"/>
    </row>
    <row r="77" spans="2:17" x14ac:dyDescent="0.25">
      <c r="B77" s="68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7"/>
    </row>
    <row r="78" spans="2:17" x14ac:dyDescent="0.25">
      <c r="B78" s="68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7"/>
    </row>
    <row r="79" spans="2:17" x14ac:dyDescent="0.25">
      <c r="B79" s="68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7"/>
    </row>
    <row r="80" spans="2:17" x14ac:dyDescent="0.25">
      <c r="B80" s="68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7"/>
    </row>
    <row r="81" spans="2:15" x14ac:dyDescent="0.25">
      <c r="B81" s="68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7"/>
    </row>
    <row r="82" spans="2:15" x14ac:dyDescent="0.25">
      <c r="B82" s="68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7"/>
    </row>
    <row r="83" spans="2:15" x14ac:dyDescent="0.25">
      <c r="B83" s="68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7"/>
    </row>
    <row r="84" spans="2:15" x14ac:dyDescent="0.25">
      <c r="B84" s="70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7"/>
    </row>
    <row r="85" spans="2:15" x14ac:dyDescent="0.25">
      <c r="B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67"/>
    </row>
    <row r="86" spans="2:15" x14ac:dyDescent="0.25">
      <c r="B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 x14ac:dyDescent="0.25">
      <c r="B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</sheetData>
  <mergeCells count="7">
    <mergeCell ref="C11:D11"/>
    <mergeCell ref="O11:P11"/>
    <mergeCell ref="E11:F11"/>
    <mergeCell ref="G11:H11"/>
    <mergeCell ref="I11:J11"/>
    <mergeCell ref="K11:L11"/>
    <mergeCell ref="M11:N11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FC489-6D94-47D3-85E5-87BE353190F9}">
  <dimension ref="A1:Q87"/>
  <sheetViews>
    <sheetView showGridLines="0" workbookViewId="0"/>
  </sheetViews>
  <sheetFormatPr baseColWidth="10" defaultRowHeight="15" x14ac:dyDescent="0.25"/>
  <cols>
    <col min="1" max="1" width="11.42578125" style="64"/>
    <col min="2" max="2" width="25.85546875" style="64" bestFit="1" customWidth="1"/>
    <col min="3" max="16" width="20.7109375" customWidth="1"/>
  </cols>
  <sheetData>
    <row r="1" spans="1:16" s="43" customFormat="1" ht="20.25" customHeight="1" x14ac:dyDescent="0.25">
      <c r="A1" s="64"/>
      <c r="B1" s="64"/>
    </row>
    <row r="2" spans="1:16" s="43" customFormat="1" x14ac:dyDescent="0.25">
      <c r="A2" s="64"/>
      <c r="B2" s="64"/>
    </row>
    <row r="3" spans="1:16" s="43" customFormat="1" ht="18" x14ac:dyDescent="0.25">
      <c r="A3" s="64"/>
      <c r="B3" s="64"/>
      <c r="C3" s="47"/>
      <c r="E3" s="47"/>
      <c r="G3" s="48"/>
      <c r="H3" s="49"/>
    </row>
    <row r="4" spans="1:16" s="43" customFormat="1" ht="18" x14ac:dyDescent="0.25">
      <c r="A4" s="64"/>
      <c r="B4" s="64"/>
      <c r="C4" s="47"/>
      <c r="E4" s="47"/>
      <c r="G4" s="48"/>
      <c r="H4" s="49"/>
    </row>
    <row r="5" spans="1:16" s="43" customFormat="1" ht="18" x14ac:dyDescent="0.25">
      <c r="A5" s="64"/>
      <c r="B5" s="64"/>
      <c r="C5" s="47"/>
      <c r="E5" s="47"/>
      <c r="G5" s="48"/>
      <c r="H5" s="49"/>
    </row>
    <row r="6" spans="1:16" s="43" customFormat="1" ht="18" x14ac:dyDescent="0.25">
      <c r="A6" s="64"/>
      <c r="B6" s="64"/>
      <c r="C6" s="47"/>
      <c r="E6" s="47"/>
      <c r="G6" s="48"/>
      <c r="H6" s="49"/>
    </row>
    <row r="11" spans="1:16" s="64" customFormat="1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1:16" ht="20.100000000000001" customHeight="1" thickBot="1" x14ac:dyDescent="0.3">
      <c r="B12" s="78" t="s">
        <v>1</v>
      </c>
      <c r="C12" s="54" t="s">
        <v>134</v>
      </c>
      <c r="D12" s="58" t="s">
        <v>133</v>
      </c>
      <c r="E12" s="54" t="s">
        <v>134</v>
      </c>
      <c r="F12" s="58" t="s">
        <v>133</v>
      </c>
      <c r="G12" s="54" t="s">
        <v>134</v>
      </c>
      <c r="H12" s="58" t="s">
        <v>133</v>
      </c>
      <c r="I12" s="54" t="s">
        <v>134</v>
      </c>
      <c r="J12" s="58" t="s">
        <v>133</v>
      </c>
      <c r="K12" s="54" t="s">
        <v>134</v>
      </c>
      <c r="L12" s="58" t="s">
        <v>133</v>
      </c>
      <c r="M12" s="54" t="s">
        <v>134</v>
      </c>
      <c r="N12" s="58" t="s">
        <v>133</v>
      </c>
      <c r="O12" s="54" t="s">
        <v>96</v>
      </c>
      <c r="P12" s="58" t="s">
        <v>49</v>
      </c>
    </row>
    <row r="13" spans="1:16" s="64" customFormat="1" ht="20.100000000000001" customHeight="1" thickBot="1" x14ac:dyDescent="0.3">
      <c r="B13" s="84" t="s">
        <v>151</v>
      </c>
      <c r="C13" s="66"/>
      <c r="D13" s="81"/>
      <c r="E13" s="66"/>
      <c r="F13" s="81"/>
      <c r="G13" s="66"/>
      <c r="H13" s="81"/>
      <c r="I13" s="66"/>
      <c r="J13" s="81"/>
      <c r="K13" s="66"/>
      <c r="L13" s="81"/>
      <c r="M13" s="66"/>
      <c r="N13" s="81"/>
      <c r="O13" s="66"/>
      <c r="P13" s="81"/>
    </row>
    <row r="14" spans="1:16" s="63" customFormat="1" ht="20.100000000000001" customHeight="1" thickBot="1" x14ac:dyDescent="0.3">
      <c r="A14" s="64"/>
      <c r="B14" s="84" t="s">
        <v>152</v>
      </c>
      <c r="C14" s="55"/>
      <c r="D14" s="81"/>
      <c r="E14" s="55">
        <v>4</v>
      </c>
      <c r="F14" s="81">
        <v>19835.54</v>
      </c>
      <c r="G14" s="55"/>
      <c r="H14" s="81"/>
      <c r="I14" s="55"/>
      <c r="J14" s="81"/>
      <c r="K14" s="55">
        <v>1</v>
      </c>
      <c r="L14" s="81">
        <v>42.32</v>
      </c>
      <c r="M14" s="55">
        <v>41</v>
      </c>
      <c r="N14" s="81">
        <v>268312.11</v>
      </c>
      <c r="O14" s="55">
        <v>46</v>
      </c>
      <c r="P14" s="81">
        <v>288189.96999999997</v>
      </c>
    </row>
    <row r="15" spans="1:16" s="63" customFormat="1" ht="20.100000000000001" customHeight="1" thickBot="1" x14ac:dyDescent="0.3">
      <c r="A15" s="64"/>
      <c r="B15" s="84" t="s">
        <v>153</v>
      </c>
      <c r="C15" s="55"/>
      <c r="D15" s="81"/>
      <c r="E15" s="55">
        <v>3</v>
      </c>
      <c r="F15" s="81">
        <v>33829.06</v>
      </c>
      <c r="G15" s="55"/>
      <c r="H15" s="81"/>
      <c r="I15" s="55">
        <v>2</v>
      </c>
      <c r="J15" s="81">
        <v>1292.73</v>
      </c>
      <c r="K15" s="55"/>
      <c r="L15" s="81"/>
      <c r="M15" s="55">
        <v>1</v>
      </c>
      <c r="N15" s="81">
        <v>26287.35</v>
      </c>
      <c r="O15" s="55">
        <v>6</v>
      </c>
      <c r="P15" s="81">
        <v>61409.14</v>
      </c>
    </row>
    <row r="16" spans="1:16" s="64" customFormat="1" ht="20.100000000000001" customHeight="1" thickBot="1" x14ac:dyDescent="0.3">
      <c r="B16" s="84" t="s">
        <v>150</v>
      </c>
      <c r="C16" s="66"/>
      <c r="D16" s="81"/>
      <c r="E16" s="66"/>
      <c r="F16" s="81"/>
      <c r="G16" s="66"/>
      <c r="H16" s="81"/>
      <c r="I16" s="66"/>
      <c r="J16" s="81"/>
      <c r="K16" s="66"/>
      <c r="L16" s="81"/>
      <c r="M16" s="66"/>
      <c r="N16" s="81"/>
      <c r="O16" s="66"/>
      <c r="P16" s="81"/>
    </row>
    <row r="17" spans="1:16" s="63" customFormat="1" ht="20.100000000000001" customHeight="1" thickBot="1" x14ac:dyDescent="0.3">
      <c r="A17" s="64"/>
      <c r="B17" s="84" t="s">
        <v>154</v>
      </c>
      <c r="C17" s="55"/>
      <c r="D17" s="81"/>
      <c r="E17" s="55"/>
      <c r="F17" s="81"/>
      <c r="G17" s="55"/>
      <c r="H17" s="81"/>
      <c r="I17" s="55">
        <v>1</v>
      </c>
      <c r="J17" s="81">
        <v>2163.1</v>
      </c>
      <c r="K17" s="55"/>
      <c r="L17" s="81"/>
      <c r="M17" s="55">
        <v>2</v>
      </c>
      <c r="N17" s="81">
        <v>5863.8</v>
      </c>
      <c r="O17" s="55">
        <v>3</v>
      </c>
      <c r="P17" s="81">
        <v>8026.9</v>
      </c>
    </row>
    <row r="18" spans="1:16" s="64" customFormat="1" ht="20.100000000000001" customHeight="1" thickBot="1" x14ac:dyDescent="0.3">
      <c r="B18" s="84" t="s">
        <v>155</v>
      </c>
      <c r="C18" s="66"/>
      <c r="D18" s="81"/>
      <c r="E18" s="66"/>
      <c r="F18" s="81"/>
      <c r="G18" s="66"/>
      <c r="H18" s="81"/>
      <c r="I18" s="66"/>
      <c r="J18" s="81"/>
      <c r="K18" s="66"/>
      <c r="L18" s="81"/>
      <c r="M18" s="66"/>
      <c r="N18" s="81"/>
      <c r="O18" s="66"/>
      <c r="P18" s="81"/>
    </row>
    <row r="19" spans="1:16" s="63" customFormat="1" ht="20.100000000000001" customHeight="1" thickBot="1" x14ac:dyDescent="0.3">
      <c r="A19" s="64"/>
      <c r="B19" s="84" t="s">
        <v>156</v>
      </c>
      <c r="C19" s="55"/>
      <c r="D19" s="81"/>
      <c r="E19" s="55">
        <v>1</v>
      </c>
      <c r="F19" s="81">
        <v>2705.12</v>
      </c>
      <c r="G19" s="55"/>
      <c r="H19" s="81"/>
      <c r="I19" s="55"/>
      <c r="J19" s="81"/>
      <c r="K19" s="55">
        <v>2</v>
      </c>
      <c r="L19" s="81">
        <v>1964.21</v>
      </c>
      <c r="M19" s="55">
        <v>3</v>
      </c>
      <c r="N19" s="81">
        <v>17591.77</v>
      </c>
      <c r="O19" s="55">
        <v>6</v>
      </c>
      <c r="P19" s="81">
        <v>22261.1</v>
      </c>
    </row>
    <row r="20" spans="1:16" s="63" customFormat="1" ht="20.100000000000001" customHeight="1" thickBot="1" x14ac:dyDescent="0.3">
      <c r="A20" s="64"/>
      <c r="B20" s="84" t="s">
        <v>171</v>
      </c>
      <c r="C20" s="55"/>
      <c r="D20" s="81"/>
      <c r="E20" s="55">
        <v>1</v>
      </c>
      <c r="F20" s="81">
        <v>1004.34</v>
      </c>
      <c r="G20" s="55"/>
      <c r="H20" s="81"/>
      <c r="I20" s="55"/>
      <c r="J20" s="81"/>
      <c r="K20" s="55">
        <v>2</v>
      </c>
      <c r="L20" s="81">
        <v>5119.21</v>
      </c>
      <c r="M20" s="55">
        <v>8</v>
      </c>
      <c r="N20" s="81">
        <v>73791.23</v>
      </c>
      <c r="O20" s="55">
        <v>11</v>
      </c>
      <c r="P20" s="81">
        <v>79914.78</v>
      </c>
    </row>
    <row r="21" spans="1:16" s="63" customFormat="1" ht="20.100000000000001" customHeight="1" thickBot="1" x14ac:dyDescent="0.3">
      <c r="A21" s="64"/>
      <c r="B21" s="84" t="s">
        <v>157</v>
      </c>
      <c r="C21" s="55"/>
      <c r="D21" s="81"/>
      <c r="E21" s="55">
        <v>13</v>
      </c>
      <c r="F21" s="81">
        <v>90112.72</v>
      </c>
      <c r="G21" s="55">
        <v>3</v>
      </c>
      <c r="H21" s="81">
        <v>1089</v>
      </c>
      <c r="I21" s="55">
        <v>5</v>
      </c>
      <c r="J21" s="81">
        <v>7590.54</v>
      </c>
      <c r="K21" s="55">
        <v>4</v>
      </c>
      <c r="L21" s="81">
        <v>3816.54</v>
      </c>
      <c r="M21" s="55">
        <v>160</v>
      </c>
      <c r="N21" s="81">
        <v>1499882.18</v>
      </c>
      <c r="O21" s="55">
        <v>185</v>
      </c>
      <c r="P21" s="81">
        <v>1602490.98</v>
      </c>
    </row>
    <row r="22" spans="1:16" s="63" customFormat="1" ht="20.100000000000001" customHeight="1" thickBot="1" x14ac:dyDescent="0.3">
      <c r="A22" s="64"/>
      <c r="B22" s="84" t="s">
        <v>195</v>
      </c>
      <c r="C22" s="55"/>
      <c r="D22" s="81"/>
      <c r="E22" s="55"/>
      <c r="F22" s="81"/>
      <c r="G22" s="55"/>
      <c r="H22" s="81"/>
      <c r="I22" s="55"/>
      <c r="J22" s="81"/>
      <c r="K22" s="55"/>
      <c r="L22" s="81"/>
      <c r="M22" s="55">
        <v>2</v>
      </c>
      <c r="N22" s="81">
        <v>15024.64</v>
      </c>
      <c r="O22" s="55">
        <v>2</v>
      </c>
      <c r="P22" s="81">
        <v>15024.64</v>
      </c>
    </row>
    <row r="23" spans="1:16" s="64" customFormat="1" ht="20.100000000000001" customHeight="1" thickBot="1" x14ac:dyDescent="0.3">
      <c r="B23" s="84" t="s">
        <v>158</v>
      </c>
      <c r="C23" s="66"/>
      <c r="D23" s="81"/>
      <c r="E23" s="66"/>
      <c r="F23" s="81"/>
      <c r="G23" s="66"/>
      <c r="H23" s="81"/>
      <c r="I23" s="66"/>
      <c r="J23" s="81"/>
      <c r="K23" s="66"/>
      <c r="L23" s="81"/>
      <c r="M23" s="66"/>
      <c r="N23" s="81"/>
      <c r="O23" s="66"/>
      <c r="P23" s="81"/>
    </row>
    <row r="24" spans="1:16" s="64" customFormat="1" ht="20.100000000000001" customHeight="1" thickBot="1" x14ac:dyDescent="0.3">
      <c r="B24" s="84" t="s">
        <v>159</v>
      </c>
      <c r="C24" s="66"/>
      <c r="D24" s="81"/>
      <c r="E24" s="66"/>
      <c r="F24" s="81"/>
      <c r="G24" s="66"/>
      <c r="H24" s="81"/>
      <c r="I24" s="66"/>
      <c r="J24" s="81"/>
      <c r="K24" s="66"/>
      <c r="L24" s="81"/>
      <c r="M24" s="66"/>
      <c r="N24" s="81"/>
      <c r="O24" s="66"/>
      <c r="P24" s="81"/>
    </row>
    <row r="25" spans="1:16" s="63" customFormat="1" ht="20.100000000000001" customHeight="1" thickBot="1" x14ac:dyDescent="0.3">
      <c r="A25" s="64"/>
      <c r="B25" s="84" t="s">
        <v>160</v>
      </c>
      <c r="C25" s="55"/>
      <c r="D25" s="81"/>
      <c r="E25" s="55">
        <v>1</v>
      </c>
      <c r="F25" s="81">
        <v>12461.47</v>
      </c>
      <c r="G25" s="55"/>
      <c r="H25" s="81"/>
      <c r="I25" s="55"/>
      <c r="J25" s="81"/>
      <c r="K25" s="55"/>
      <c r="L25" s="81"/>
      <c r="M25" s="55">
        <v>5</v>
      </c>
      <c r="N25" s="81">
        <v>83540.17</v>
      </c>
      <c r="O25" s="55">
        <v>6</v>
      </c>
      <c r="P25" s="81">
        <v>96001.64</v>
      </c>
    </row>
    <row r="26" spans="1:16" s="63" customFormat="1" ht="20.100000000000001" customHeight="1" thickBot="1" x14ac:dyDescent="0.3">
      <c r="A26" s="64"/>
      <c r="B26" s="84" t="s">
        <v>91</v>
      </c>
      <c r="C26" s="55"/>
      <c r="D26" s="81"/>
      <c r="E26" s="55"/>
      <c r="F26" s="81"/>
      <c r="G26" s="55"/>
      <c r="H26" s="81"/>
      <c r="I26" s="55"/>
      <c r="J26" s="81"/>
      <c r="K26" s="55"/>
      <c r="L26" s="81"/>
      <c r="M26" s="55">
        <v>1</v>
      </c>
      <c r="N26" s="81">
        <v>4016.21</v>
      </c>
      <c r="O26" s="55">
        <v>1</v>
      </c>
      <c r="P26" s="81">
        <v>4016.21</v>
      </c>
    </row>
    <row r="27" spans="1:16" s="63" customFormat="1" ht="20.100000000000001" customHeight="1" thickBot="1" x14ac:dyDescent="0.3">
      <c r="A27" s="64"/>
      <c r="B27" s="84" t="s">
        <v>161</v>
      </c>
      <c r="C27" s="55"/>
      <c r="D27" s="81"/>
      <c r="E27" s="55">
        <v>2</v>
      </c>
      <c r="F27" s="81">
        <v>24411.22</v>
      </c>
      <c r="G27" s="55"/>
      <c r="H27" s="81"/>
      <c r="I27" s="55">
        <v>2</v>
      </c>
      <c r="J27" s="81">
        <v>265.94</v>
      </c>
      <c r="K27" s="55"/>
      <c r="L27" s="81"/>
      <c r="M27" s="55"/>
      <c r="N27" s="81"/>
      <c r="O27" s="55">
        <v>4</v>
      </c>
      <c r="P27" s="81">
        <v>24677.16</v>
      </c>
    </row>
    <row r="28" spans="1:16" s="63" customFormat="1" ht="20.100000000000001" customHeight="1" thickBot="1" x14ac:dyDescent="0.3">
      <c r="A28" s="64"/>
      <c r="B28" s="84" t="s">
        <v>162</v>
      </c>
      <c r="C28" s="55"/>
      <c r="D28" s="81"/>
      <c r="E28" s="55"/>
      <c r="F28" s="81"/>
      <c r="G28" s="55">
        <v>1</v>
      </c>
      <c r="H28" s="81">
        <v>1359.57</v>
      </c>
      <c r="I28" s="55"/>
      <c r="J28" s="81"/>
      <c r="K28" s="55">
        <v>1</v>
      </c>
      <c r="L28" s="81">
        <v>12772.59</v>
      </c>
      <c r="M28" s="55">
        <v>1</v>
      </c>
      <c r="N28" s="81">
        <v>26328.45</v>
      </c>
      <c r="O28" s="55">
        <v>3</v>
      </c>
      <c r="P28" s="81">
        <v>40460.61</v>
      </c>
    </row>
    <row r="29" spans="1:16" s="64" customFormat="1" ht="20.100000000000001" customHeight="1" thickBot="1" x14ac:dyDescent="0.3">
      <c r="B29" s="84" t="s">
        <v>163</v>
      </c>
      <c r="C29" s="66"/>
      <c r="D29" s="81"/>
      <c r="E29" s="66"/>
      <c r="F29" s="81"/>
      <c r="G29" s="66"/>
      <c r="H29" s="81"/>
      <c r="I29" s="66"/>
      <c r="J29" s="81"/>
      <c r="K29" s="66"/>
      <c r="L29" s="81"/>
      <c r="M29" s="66"/>
      <c r="N29" s="81"/>
      <c r="O29" s="66"/>
      <c r="P29" s="81"/>
    </row>
    <row r="30" spans="1:16" s="63" customFormat="1" ht="20.100000000000001" customHeight="1" thickBot="1" x14ac:dyDescent="0.3">
      <c r="A30" s="64"/>
      <c r="B30" s="84" t="s">
        <v>149</v>
      </c>
      <c r="C30" s="55"/>
      <c r="D30" s="81"/>
      <c r="E30" s="55">
        <v>2</v>
      </c>
      <c r="F30" s="81">
        <v>9797.98</v>
      </c>
      <c r="G30" s="55">
        <v>1</v>
      </c>
      <c r="H30" s="81">
        <v>1815</v>
      </c>
      <c r="I30" s="55"/>
      <c r="J30" s="81"/>
      <c r="K30" s="55">
        <v>1</v>
      </c>
      <c r="L30" s="81">
        <v>279.79000000000002</v>
      </c>
      <c r="M30" s="55">
        <v>4</v>
      </c>
      <c r="N30" s="81">
        <v>28907.55</v>
      </c>
      <c r="O30" s="55">
        <v>8</v>
      </c>
      <c r="P30" s="81">
        <v>40800.32</v>
      </c>
    </row>
    <row r="31" spans="1:16" s="63" customFormat="1" ht="20.100000000000001" customHeight="1" thickBot="1" x14ac:dyDescent="0.3">
      <c r="A31" s="64"/>
      <c r="B31" s="84" t="s">
        <v>164</v>
      </c>
      <c r="C31" s="55"/>
      <c r="D31" s="81"/>
      <c r="E31" s="55">
        <v>1</v>
      </c>
      <c r="F31" s="81">
        <v>7276.71</v>
      </c>
      <c r="G31" s="55"/>
      <c r="H31" s="81"/>
      <c r="I31" s="55"/>
      <c r="J31" s="81"/>
      <c r="K31" s="55"/>
      <c r="L31" s="81"/>
      <c r="M31" s="55"/>
      <c r="N31" s="81"/>
      <c r="O31" s="55">
        <v>1</v>
      </c>
      <c r="P31" s="81">
        <v>7276.71</v>
      </c>
    </row>
    <row r="32" spans="1:16" s="64" customFormat="1" ht="20.100000000000001" customHeight="1" thickBot="1" x14ac:dyDescent="0.3">
      <c r="B32" s="84" t="s">
        <v>168</v>
      </c>
      <c r="C32" s="66"/>
      <c r="D32" s="81"/>
      <c r="E32" s="66"/>
      <c r="F32" s="81"/>
      <c r="G32" s="66"/>
      <c r="H32" s="81"/>
      <c r="I32" s="66"/>
      <c r="J32" s="81"/>
      <c r="K32" s="66"/>
      <c r="L32" s="81"/>
      <c r="M32" s="66"/>
      <c r="N32" s="81"/>
      <c r="O32" s="66"/>
      <c r="P32" s="81"/>
    </row>
    <row r="33" spans="1:16" s="63" customFormat="1" ht="20.100000000000001" customHeight="1" thickBot="1" x14ac:dyDescent="0.3">
      <c r="A33" s="64"/>
      <c r="B33" s="84" t="s">
        <v>165</v>
      </c>
      <c r="C33" s="55"/>
      <c r="D33" s="81"/>
      <c r="E33" s="55">
        <v>3</v>
      </c>
      <c r="F33" s="81">
        <v>17336.689999999999</v>
      </c>
      <c r="G33" s="55"/>
      <c r="H33" s="81"/>
      <c r="I33" s="55"/>
      <c r="J33" s="81"/>
      <c r="K33" s="55"/>
      <c r="L33" s="81"/>
      <c r="M33" s="55">
        <v>6</v>
      </c>
      <c r="N33" s="81">
        <v>31839.61</v>
      </c>
      <c r="O33" s="55">
        <v>9</v>
      </c>
      <c r="P33" s="81">
        <v>49176.3</v>
      </c>
    </row>
    <row r="34" spans="1:16" s="63" customFormat="1" ht="20.100000000000001" customHeight="1" thickBot="1" x14ac:dyDescent="0.3">
      <c r="A34" s="64"/>
      <c r="B34" s="84" t="s">
        <v>166</v>
      </c>
      <c r="C34" s="55"/>
      <c r="D34" s="81"/>
      <c r="E34" s="55">
        <v>1</v>
      </c>
      <c r="F34" s="81">
        <v>2730.6</v>
      </c>
      <c r="G34" s="55"/>
      <c r="H34" s="81"/>
      <c r="I34" s="55"/>
      <c r="J34" s="81"/>
      <c r="K34" s="55"/>
      <c r="L34" s="81"/>
      <c r="M34" s="55"/>
      <c r="N34" s="81"/>
      <c r="O34" s="55">
        <v>1</v>
      </c>
      <c r="P34" s="81">
        <v>2730.6</v>
      </c>
    </row>
    <row r="35" spans="1:16" s="63" customFormat="1" ht="20.100000000000001" customHeight="1" thickBot="1" x14ac:dyDescent="0.3">
      <c r="A35" s="64"/>
      <c r="B35" s="84" t="s">
        <v>167</v>
      </c>
      <c r="C35" s="55"/>
      <c r="D35" s="81"/>
      <c r="E35" s="55"/>
      <c r="F35" s="81"/>
      <c r="G35" s="55"/>
      <c r="H35" s="81"/>
      <c r="I35" s="55"/>
      <c r="J35" s="81"/>
      <c r="K35" s="55"/>
      <c r="L35" s="81"/>
      <c r="M35" s="55">
        <v>1</v>
      </c>
      <c r="N35" s="81">
        <v>46948.17</v>
      </c>
      <c r="O35" s="55">
        <v>1</v>
      </c>
      <c r="P35" s="81">
        <v>46948.17</v>
      </c>
    </row>
    <row r="36" spans="1:16" s="63" customFormat="1" ht="20.100000000000001" customHeight="1" thickBot="1" x14ac:dyDescent="0.3">
      <c r="A36" s="64"/>
      <c r="B36" s="84" t="s">
        <v>169</v>
      </c>
      <c r="C36" s="55"/>
      <c r="D36" s="81"/>
      <c r="E36" s="55">
        <v>8</v>
      </c>
      <c r="F36" s="81">
        <v>108169.93</v>
      </c>
      <c r="G36" s="55">
        <v>3</v>
      </c>
      <c r="H36" s="81">
        <v>1233.3800000000001</v>
      </c>
      <c r="I36" s="55">
        <v>2</v>
      </c>
      <c r="J36" s="81">
        <v>887.36</v>
      </c>
      <c r="K36" s="55">
        <v>4</v>
      </c>
      <c r="L36" s="81">
        <v>1897.58</v>
      </c>
      <c r="M36" s="55">
        <v>17</v>
      </c>
      <c r="N36" s="81">
        <v>186662.21</v>
      </c>
      <c r="O36" s="55">
        <v>34</v>
      </c>
      <c r="P36" s="81">
        <v>298850.45999999996</v>
      </c>
    </row>
    <row r="37" spans="1:16" s="64" customFormat="1" ht="20.100000000000001" customHeight="1" thickBot="1" x14ac:dyDescent="0.3">
      <c r="B37" s="84" t="s">
        <v>170</v>
      </c>
      <c r="C37" s="66"/>
      <c r="D37" s="81"/>
      <c r="E37" s="66"/>
      <c r="F37" s="81"/>
      <c r="G37" s="66"/>
      <c r="H37" s="81"/>
      <c r="I37" s="66"/>
      <c r="J37" s="81"/>
      <c r="K37" s="66"/>
      <c r="L37" s="81"/>
      <c r="M37" s="66"/>
      <c r="N37" s="81"/>
      <c r="O37" s="66"/>
      <c r="P37" s="81"/>
    </row>
    <row r="38" spans="1:16" s="64" customFormat="1" ht="20.100000000000001" customHeight="1" thickBot="1" x14ac:dyDescent="0.3">
      <c r="B38" s="84" t="s">
        <v>172</v>
      </c>
      <c r="C38" s="66"/>
      <c r="D38" s="81"/>
      <c r="E38" s="66"/>
      <c r="F38" s="81"/>
      <c r="G38" s="66"/>
      <c r="H38" s="81"/>
      <c r="I38" s="66"/>
      <c r="J38" s="81"/>
      <c r="K38" s="66"/>
      <c r="L38" s="81"/>
      <c r="M38" s="66"/>
      <c r="N38" s="81"/>
      <c r="O38" s="66"/>
      <c r="P38" s="81"/>
    </row>
    <row r="39" spans="1:16" s="64" customFormat="1" ht="20.100000000000001" customHeight="1" thickBot="1" x14ac:dyDescent="0.3">
      <c r="B39" s="84" t="s">
        <v>174</v>
      </c>
      <c r="C39" s="66"/>
      <c r="D39" s="81"/>
      <c r="E39" s="66"/>
      <c r="F39" s="81"/>
      <c r="G39" s="66"/>
      <c r="H39" s="81"/>
      <c r="I39" s="66"/>
      <c r="J39" s="81"/>
      <c r="K39" s="66"/>
      <c r="L39" s="81"/>
      <c r="M39" s="66"/>
      <c r="N39" s="81"/>
      <c r="O39" s="66"/>
      <c r="P39" s="81"/>
    </row>
    <row r="40" spans="1:16" s="64" customFormat="1" ht="20.100000000000001" customHeight="1" thickBot="1" x14ac:dyDescent="0.3">
      <c r="B40" s="84" t="s">
        <v>175</v>
      </c>
      <c r="C40" s="66"/>
      <c r="D40" s="81"/>
      <c r="E40" s="66"/>
      <c r="F40" s="81"/>
      <c r="G40" s="66"/>
      <c r="H40" s="81"/>
      <c r="I40" s="66"/>
      <c r="J40" s="81"/>
      <c r="K40" s="66"/>
      <c r="L40" s="81"/>
      <c r="M40" s="66"/>
      <c r="N40" s="81"/>
      <c r="O40" s="66"/>
      <c r="P40" s="81"/>
    </row>
    <row r="41" spans="1:16" s="63" customFormat="1" ht="20.100000000000001" customHeight="1" thickBot="1" x14ac:dyDescent="0.3">
      <c r="A41" s="64"/>
      <c r="B41" s="84" t="s">
        <v>176</v>
      </c>
      <c r="C41" s="55"/>
      <c r="D41" s="81"/>
      <c r="E41" s="55"/>
      <c r="F41" s="81"/>
      <c r="G41" s="55"/>
      <c r="H41" s="81"/>
      <c r="I41" s="55"/>
      <c r="J41" s="81"/>
      <c r="K41" s="55"/>
      <c r="L41" s="81"/>
      <c r="M41" s="55">
        <v>3</v>
      </c>
      <c r="N41" s="81">
        <v>27411.84</v>
      </c>
      <c r="O41" s="55">
        <v>3</v>
      </c>
      <c r="P41" s="81">
        <v>27411.84</v>
      </c>
    </row>
    <row r="42" spans="1:16" s="63" customFormat="1" ht="20.100000000000001" customHeight="1" thickBot="1" x14ac:dyDescent="0.3">
      <c r="A42" s="64"/>
      <c r="B42" s="84" t="s">
        <v>177</v>
      </c>
      <c r="C42" s="55"/>
      <c r="D42" s="81"/>
      <c r="E42" s="55">
        <v>5</v>
      </c>
      <c r="F42" s="81">
        <v>162728.32000000001</v>
      </c>
      <c r="G42" s="55">
        <v>1</v>
      </c>
      <c r="H42" s="81">
        <v>800</v>
      </c>
      <c r="I42" s="55">
        <v>2</v>
      </c>
      <c r="J42" s="81">
        <v>28253.34</v>
      </c>
      <c r="K42" s="55">
        <v>1</v>
      </c>
      <c r="L42" s="81">
        <v>905.28</v>
      </c>
      <c r="M42" s="55">
        <v>35</v>
      </c>
      <c r="N42" s="81">
        <v>785013.21</v>
      </c>
      <c r="O42" s="55">
        <v>44</v>
      </c>
      <c r="P42" s="81">
        <v>977700.14999999991</v>
      </c>
    </row>
    <row r="43" spans="1:16" s="63" customFormat="1" ht="20.100000000000001" customHeight="1" thickBot="1" x14ac:dyDescent="0.3">
      <c r="A43" s="64"/>
      <c r="B43" s="84" t="s">
        <v>178</v>
      </c>
      <c r="C43" s="55"/>
      <c r="D43" s="81"/>
      <c r="E43" s="55"/>
      <c r="F43" s="81"/>
      <c r="G43" s="55"/>
      <c r="H43" s="81"/>
      <c r="I43" s="55"/>
      <c r="J43" s="81"/>
      <c r="K43" s="55"/>
      <c r="L43" s="81"/>
      <c r="M43" s="55">
        <v>21</v>
      </c>
      <c r="N43" s="81">
        <v>156838.7942</v>
      </c>
      <c r="O43" s="55">
        <v>21</v>
      </c>
      <c r="P43" s="81">
        <v>156838.7942</v>
      </c>
    </row>
    <row r="44" spans="1:16" s="63" customFormat="1" ht="20.100000000000001" customHeight="1" thickBot="1" x14ac:dyDescent="0.3">
      <c r="A44" s="64"/>
      <c r="B44" s="85" t="s">
        <v>179</v>
      </c>
      <c r="C44" s="55"/>
      <c r="D44" s="81"/>
      <c r="E44" s="55"/>
      <c r="F44" s="81"/>
      <c r="G44" s="55">
        <v>1</v>
      </c>
      <c r="H44" s="81">
        <v>190.53</v>
      </c>
      <c r="I44" s="55"/>
      <c r="J44" s="81"/>
      <c r="K44" s="55"/>
      <c r="L44" s="81"/>
      <c r="M44" s="55">
        <v>6</v>
      </c>
      <c r="N44" s="81">
        <v>83715.100000000006</v>
      </c>
      <c r="O44" s="55">
        <v>7</v>
      </c>
      <c r="P44" s="81">
        <v>83905.63</v>
      </c>
    </row>
    <row r="45" spans="1:16" s="64" customFormat="1" ht="20.100000000000001" customHeight="1" thickBot="1" x14ac:dyDescent="0.3">
      <c r="B45" s="84" t="s">
        <v>180</v>
      </c>
      <c r="C45" s="66"/>
      <c r="D45" s="81"/>
      <c r="E45" s="66"/>
      <c r="F45" s="81"/>
      <c r="G45" s="66"/>
      <c r="H45" s="81"/>
      <c r="I45" s="66"/>
      <c r="J45" s="81"/>
      <c r="K45" s="66"/>
      <c r="L45" s="81"/>
      <c r="M45" s="66"/>
      <c r="N45" s="81"/>
      <c r="O45" s="66"/>
      <c r="P45" s="81"/>
    </row>
    <row r="46" spans="1:16" s="64" customFormat="1" ht="20.100000000000001" customHeight="1" thickBot="1" x14ac:dyDescent="0.3">
      <c r="B46" s="84" t="s">
        <v>181</v>
      </c>
      <c r="C46" s="66"/>
      <c r="D46" s="81"/>
      <c r="E46" s="66"/>
      <c r="F46" s="81"/>
      <c r="G46" s="66"/>
      <c r="H46" s="81"/>
      <c r="I46" s="66"/>
      <c r="J46" s="81"/>
      <c r="K46" s="66"/>
      <c r="L46" s="81"/>
      <c r="M46" s="66"/>
      <c r="N46" s="81"/>
      <c r="O46" s="66"/>
      <c r="P46" s="81"/>
    </row>
    <row r="47" spans="1:16" s="64" customFormat="1" ht="20.100000000000001" customHeight="1" thickBot="1" x14ac:dyDescent="0.3">
      <c r="B47" s="84" t="s">
        <v>182</v>
      </c>
      <c r="C47" s="66"/>
      <c r="D47" s="81"/>
      <c r="E47" s="66"/>
      <c r="F47" s="81"/>
      <c r="G47" s="66"/>
      <c r="H47" s="81"/>
      <c r="I47" s="66"/>
      <c r="J47" s="81"/>
      <c r="K47" s="66"/>
      <c r="L47" s="81"/>
      <c r="M47" s="66"/>
      <c r="N47" s="81"/>
      <c r="O47" s="66"/>
      <c r="P47" s="81"/>
    </row>
    <row r="48" spans="1:16" s="63" customFormat="1" ht="20.100000000000001" customHeight="1" thickBot="1" x14ac:dyDescent="0.3">
      <c r="A48" s="64"/>
      <c r="B48" s="84" t="s">
        <v>173</v>
      </c>
      <c r="C48" s="55"/>
      <c r="D48" s="81"/>
      <c r="E48" s="55">
        <v>3</v>
      </c>
      <c r="F48" s="81">
        <v>104614.46</v>
      </c>
      <c r="G48" s="55"/>
      <c r="H48" s="81"/>
      <c r="I48" s="55"/>
      <c r="J48" s="81"/>
      <c r="K48" s="55"/>
      <c r="L48" s="81"/>
      <c r="M48" s="55">
        <v>16</v>
      </c>
      <c r="N48" s="81">
        <v>61133.3</v>
      </c>
      <c r="O48" s="55">
        <v>19</v>
      </c>
      <c r="P48" s="81">
        <v>165747.76</v>
      </c>
    </row>
    <row r="49" spans="1:16" s="64" customFormat="1" ht="20.100000000000001" customHeight="1" thickBot="1" x14ac:dyDescent="0.3">
      <c r="B49" s="84" t="s">
        <v>183</v>
      </c>
      <c r="C49" s="66"/>
      <c r="D49" s="81"/>
      <c r="E49" s="66"/>
      <c r="F49" s="81"/>
      <c r="G49" s="66"/>
      <c r="H49" s="81"/>
      <c r="I49" s="66"/>
      <c r="J49" s="81"/>
      <c r="K49" s="66"/>
      <c r="L49" s="81"/>
      <c r="M49" s="66"/>
      <c r="N49" s="81"/>
      <c r="O49" s="66"/>
      <c r="P49" s="81"/>
    </row>
    <row r="50" spans="1:16" s="64" customFormat="1" ht="20.100000000000001" customHeight="1" thickBot="1" x14ac:dyDescent="0.3">
      <c r="B50" s="84" t="s">
        <v>184</v>
      </c>
      <c r="C50" s="66"/>
      <c r="D50" s="81"/>
      <c r="E50" s="66"/>
      <c r="F50" s="81"/>
      <c r="G50" s="66"/>
      <c r="H50" s="81"/>
      <c r="I50" s="66"/>
      <c r="J50" s="81"/>
      <c r="K50" s="66"/>
      <c r="L50" s="81"/>
      <c r="M50" s="66"/>
      <c r="N50" s="81"/>
      <c r="O50" s="66"/>
      <c r="P50" s="81"/>
    </row>
    <row r="51" spans="1:16" s="64" customFormat="1" ht="20.100000000000001" customHeight="1" thickBot="1" x14ac:dyDescent="0.3">
      <c r="B51" s="84" t="s">
        <v>185</v>
      </c>
      <c r="C51" s="66"/>
      <c r="D51" s="81"/>
      <c r="E51" s="66"/>
      <c r="F51" s="81"/>
      <c r="G51" s="66"/>
      <c r="H51" s="81"/>
      <c r="I51" s="66"/>
      <c r="J51" s="81"/>
      <c r="K51" s="66"/>
      <c r="L51" s="81"/>
      <c r="M51" s="66"/>
      <c r="N51" s="81"/>
      <c r="O51" s="66"/>
      <c r="P51" s="81"/>
    </row>
    <row r="52" spans="1:16" s="63" customFormat="1" ht="20.100000000000001" customHeight="1" thickBot="1" x14ac:dyDescent="0.3">
      <c r="A52" s="64"/>
      <c r="B52" s="84" t="s">
        <v>189</v>
      </c>
      <c r="C52" s="55"/>
      <c r="D52" s="81"/>
      <c r="E52" s="55"/>
      <c r="F52" s="81"/>
      <c r="G52" s="55">
        <v>1</v>
      </c>
      <c r="H52" s="81">
        <v>300</v>
      </c>
      <c r="I52" s="55">
        <v>1</v>
      </c>
      <c r="J52" s="81">
        <v>5667.47</v>
      </c>
      <c r="K52" s="55"/>
      <c r="L52" s="81"/>
      <c r="M52" s="55">
        <v>4</v>
      </c>
      <c r="N52" s="81">
        <v>25358.91</v>
      </c>
      <c r="O52" s="55">
        <v>6</v>
      </c>
      <c r="P52" s="81">
        <v>31326.38</v>
      </c>
    </row>
    <row r="53" spans="1:16" s="64" customFormat="1" ht="20.100000000000001" customHeight="1" thickBot="1" x14ac:dyDescent="0.3">
      <c r="B53" s="84" t="s">
        <v>186</v>
      </c>
      <c r="C53" s="66"/>
      <c r="D53" s="81"/>
      <c r="E53" s="66"/>
      <c r="F53" s="81"/>
      <c r="G53" s="66"/>
      <c r="H53" s="81"/>
      <c r="I53" s="66"/>
      <c r="J53" s="81"/>
      <c r="K53" s="66"/>
      <c r="L53" s="81"/>
      <c r="M53" s="66"/>
      <c r="N53" s="81"/>
      <c r="O53" s="66"/>
      <c r="P53" s="81"/>
    </row>
    <row r="54" spans="1:16" s="63" customFormat="1" ht="20.100000000000001" customHeight="1" thickBot="1" x14ac:dyDescent="0.3">
      <c r="A54" s="64"/>
      <c r="B54" s="84" t="s">
        <v>187</v>
      </c>
      <c r="C54" s="55"/>
      <c r="D54" s="81"/>
      <c r="E54" s="55">
        <v>11</v>
      </c>
      <c r="F54" s="81">
        <v>82398.47</v>
      </c>
      <c r="G54" s="55">
        <v>1</v>
      </c>
      <c r="H54" s="81">
        <v>524.29</v>
      </c>
      <c r="I54" s="55">
        <v>3</v>
      </c>
      <c r="J54" s="81">
        <v>15834.79</v>
      </c>
      <c r="K54" s="55">
        <v>1</v>
      </c>
      <c r="L54" s="81">
        <v>217.8</v>
      </c>
      <c r="M54" s="55">
        <v>27</v>
      </c>
      <c r="N54" s="81">
        <v>291009.76</v>
      </c>
      <c r="O54" s="55">
        <v>43</v>
      </c>
      <c r="P54" s="81">
        <v>389985.11</v>
      </c>
    </row>
    <row r="55" spans="1:16" s="64" customFormat="1" ht="20.100000000000001" customHeight="1" thickBot="1" x14ac:dyDescent="0.3">
      <c r="B55" s="84" t="s">
        <v>188</v>
      </c>
      <c r="C55" s="66"/>
      <c r="D55" s="81"/>
      <c r="E55" s="66"/>
      <c r="F55" s="81"/>
      <c r="G55" s="66"/>
      <c r="H55" s="81"/>
      <c r="I55" s="66"/>
      <c r="J55" s="81"/>
      <c r="K55" s="66"/>
      <c r="L55" s="81"/>
      <c r="M55" s="66"/>
      <c r="N55" s="81"/>
      <c r="O55" s="66"/>
      <c r="P55" s="81"/>
    </row>
    <row r="56" spans="1:16" s="63" customFormat="1" ht="20.100000000000001" customHeight="1" thickBot="1" x14ac:dyDescent="0.3">
      <c r="A56" s="64"/>
      <c r="B56" s="84" t="s">
        <v>190</v>
      </c>
      <c r="C56" s="55"/>
      <c r="D56" s="81"/>
      <c r="E56" s="55"/>
      <c r="F56" s="81"/>
      <c r="G56" s="55"/>
      <c r="H56" s="81"/>
      <c r="I56" s="55"/>
      <c r="J56" s="81"/>
      <c r="K56" s="55"/>
      <c r="L56" s="81"/>
      <c r="M56" s="55">
        <v>10</v>
      </c>
      <c r="N56" s="81">
        <v>50065.51</v>
      </c>
      <c r="O56" s="55">
        <v>10</v>
      </c>
      <c r="P56" s="81">
        <v>50065.51</v>
      </c>
    </row>
    <row r="57" spans="1:16" s="64" customFormat="1" ht="20.100000000000001" customHeight="1" thickBot="1" x14ac:dyDescent="0.3">
      <c r="B57" s="84" t="s">
        <v>191</v>
      </c>
      <c r="C57" s="66"/>
      <c r="D57" s="81"/>
      <c r="E57" s="66"/>
      <c r="F57" s="81"/>
      <c r="G57" s="66"/>
      <c r="H57" s="81"/>
      <c r="I57" s="66"/>
      <c r="J57" s="81"/>
      <c r="K57" s="66"/>
      <c r="L57" s="81"/>
      <c r="M57" s="66"/>
      <c r="N57" s="81"/>
      <c r="O57" s="66"/>
      <c r="P57" s="81"/>
    </row>
    <row r="58" spans="1:16" s="63" customFormat="1" ht="20.100000000000001" customHeight="1" thickBot="1" x14ac:dyDescent="0.3">
      <c r="A58" s="64"/>
      <c r="B58" s="84" t="s">
        <v>192</v>
      </c>
      <c r="C58" s="55"/>
      <c r="D58" s="81"/>
      <c r="E58" s="55"/>
      <c r="F58" s="81"/>
      <c r="G58" s="55"/>
      <c r="H58" s="81"/>
      <c r="I58" s="55"/>
      <c r="J58" s="81"/>
      <c r="K58" s="55"/>
      <c r="L58" s="81"/>
      <c r="M58" s="55">
        <v>4</v>
      </c>
      <c r="N58" s="81">
        <v>74107.850000000006</v>
      </c>
      <c r="O58" s="55">
        <v>4</v>
      </c>
      <c r="P58" s="81">
        <v>74107.850000000006</v>
      </c>
    </row>
    <row r="59" spans="1:16" s="63" customFormat="1" ht="20.100000000000001" customHeight="1" thickBot="1" x14ac:dyDescent="0.3">
      <c r="A59" s="64"/>
      <c r="B59" s="84" t="s">
        <v>193</v>
      </c>
      <c r="C59" s="55"/>
      <c r="D59" s="81"/>
      <c r="E59" s="55">
        <v>3</v>
      </c>
      <c r="F59" s="81">
        <v>13485.76</v>
      </c>
      <c r="G59" s="55">
        <v>1</v>
      </c>
      <c r="H59" s="81">
        <v>500</v>
      </c>
      <c r="I59" s="55"/>
      <c r="J59" s="81"/>
      <c r="K59" s="55"/>
      <c r="L59" s="81"/>
      <c r="M59" s="55">
        <v>37</v>
      </c>
      <c r="N59" s="81">
        <v>257936.52</v>
      </c>
      <c r="O59" s="55">
        <v>41</v>
      </c>
      <c r="P59" s="81">
        <v>271922.27999999997</v>
      </c>
    </row>
    <row r="60" spans="1:16" s="63" customFormat="1" ht="20.100000000000001" customHeight="1" thickBot="1" x14ac:dyDescent="0.3">
      <c r="A60" s="64"/>
      <c r="B60" s="84" t="s">
        <v>194</v>
      </c>
      <c r="C60" s="55"/>
      <c r="D60" s="81"/>
      <c r="E60" s="55"/>
      <c r="F60" s="81"/>
      <c r="G60" s="55"/>
      <c r="H60" s="81"/>
      <c r="I60" s="55"/>
      <c r="J60" s="81"/>
      <c r="K60" s="55"/>
      <c r="L60" s="81"/>
      <c r="M60" s="55">
        <v>2</v>
      </c>
      <c r="N60" s="81">
        <v>3667.77</v>
      </c>
      <c r="O60" s="55">
        <v>2</v>
      </c>
      <c r="P60" s="81">
        <v>3667.77</v>
      </c>
    </row>
    <row r="61" spans="1:16" s="64" customFormat="1" ht="20.100000000000001" customHeight="1" thickBot="1" x14ac:dyDescent="0.3">
      <c r="B61" s="84" t="s">
        <v>196</v>
      </c>
      <c r="C61" s="66"/>
      <c r="D61" s="81"/>
      <c r="E61" s="66"/>
      <c r="F61" s="81"/>
      <c r="G61" s="66"/>
      <c r="H61" s="81"/>
      <c r="I61" s="66"/>
      <c r="J61" s="81"/>
      <c r="K61" s="66"/>
      <c r="L61" s="81"/>
      <c r="M61" s="66"/>
      <c r="N61" s="81"/>
      <c r="O61" s="66"/>
      <c r="P61" s="81"/>
    </row>
    <row r="62" spans="1:16" s="63" customFormat="1" ht="20.100000000000001" customHeight="1" thickBot="1" x14ac:dyDescent="0.3">
      <c r="A62" s="64"/>
      <c r="B62" s="84" t="s">
        <v>197</v>
      </c>
      <c r="C62" s="55"/>
      <c r="D62" s="81"/>
      <c r="E62" s="55">
        <v>2</v>
      </c>
      <c r="F62" s="81">
        <v>8824.25</v>
      </c>
      <c r="G62" s="55"/>
      <c r="H62" s="81"/>
      <c r="I62" s="55"/>
      <c r="J62" s="81"/>
      <c r="K62" s="55"/>
      <c r="L62" s="81"/>
      <c r="M62" s="55">
        <v>19</v>
      </c>
      <c r="N62" s="81">
        <v>175993.77</v>
      </c>
      <c r="O62" s="55">
        <v>21</v>
      </c>
      <c r="P62" s="81">
        <v>184818.02</v>
      </c>
    </row>
    <row r="63" spans="1:16" s="63" customFormat="1" ht="20.100000000000001" customHeight="1" thickBot="1" x14ac:dyDescent="0.3">
      <c r="A63" s="64"/>
      <c r="B63" s="84" t="s">
        <v>98</v>
      </c>
      <c r="C63" s="55"/>
      <c r="D63" s="81"/>
      <c r="E63" s="55"/>
      <c r="F63" s="81"/>
      <c r="G63" s="55"/>
      <c r="H63" s="81"/>
      <c r="I63" s="55"/>
      <c r="J63" s="81"/>
      <c r="K63" s="55"/>
      <c r="L63" s="81"/>
      <c r="M63" s="55">
        <v>2</v>
      </c>
      <c r="N63" s="81">
        <v>3313.58</v>
      </c>
      <c r="O63" s="55">
        <v>2</v>
      </c>
      <c r="P63" s="81">
        <v>3313.58</v>
      </c>
    </row>
    <row r="64" spans="1:16" s="63" customFormat="1" ht="20.100000000000001" customHeight="1" thickBot="1" x14ac:dyDescent="0.3">
      <c r="A64" s="64"/>
      <c r="B64" s="84" t="s">
        <v>99</v>
      </c>
      <c r="C64" s="55"/>
      <c r="D64" s="81"/>
      <c r="E64" s="55"/>
      <c r="F64" s="81"/>
      <c r="G64" s="55"/>
      <c r="H64" s="81"/>
      <c r="I64" s="55"/>
      <c r="J64" s="81"/>
      <c r="K64" s="55">
        <v>1</v>
      </c>
      <c r="L64" s="81">
        <v>1950.61</v>
      </c>
      <c r="M64" s="55"/>
      <c r="N64" s="81"/>
      <c r="O64" s="55">
        <v>1</v>
      </c>
      <c r="P64" s="81">
        <v>1950.61</v>
      </c>
    </row>
    <row r="65" spans="2:17" s="64" customFormat="1" ht="20.100000000000001" customHeight="1" thickBot="1" x14ac:dyDescent="0.3">
      <c r="B65" s="79" t="s">
        <v>114</v>
      </c>
      <c r="C65" s="87"/>
      <c r="D65" s="88"/>
      <c r="E65" s="89">
        <f t="shared" ref="E65:N65" si="0">SUM(E14:E64)</f>
        <v>64</v>
      </c>
      <c r="F65" s="88">
        <f t="shared" si="0"/>
        <v>701722.64</v>
      </c>
      <c r="G65" s="89">
        <f t="shared" si="0"/>
        <v>13</v>
      </c>
      <c r="H65" s="88">
        <f t="shared" si="0"/>
        <v>7811.7699999999995</v>
      </c>
      <c r="I65" s="89">
        <f t="shared" si="0"/>
        <v>18</v>
      </c>
      <c r="J65" s="88">
        <f t="shared" si="0"/>
        <v>61955.270000000004</v>
      </c>
      <c r="K65" s="89">
        <f t="shared" si="0"/>
        <v>18</v>
      </c>
      <c r="L65" s="88">
        <f t="shared" si="0"/>
        <v>28965.929999999997</v>
      </c>
      <c r="M65" s="90">
        <f t="shared" si="0"/>
        <v>438</v>
      </c>
      <c r="N65" s="88">
        <f t="shared" si="0"/>
        <v>4310561.3641999997</v>
      </c>
      <c r="O65" s="89">
        <v>551</v>
      </c>
      <c r="P65" s="88">
        <v>5111016.9741999973</v>
      </c>
      <c r="Q65" s="86"/>
    </row>
    <row r="66" spans="2:17" x14ac:dyDescent="0.25">
      <c r="B66" s="72"/>
    </row>
    <row r="67" spans="2:17" x14ac:dyDescent="0.25">
      <c r="B67" s="68"/>
    </row>
    <row r="68" spans="2:17" x14ac:dyDescent="0.25">
      <c r="B68" s="68"/>
    </row>
    <row r="69" spans="2:17" x14ac:dyDescent="0.25">
      <c r="B69" s="68"/>
    </row>
    <row r="70" spans="2:17" x14ac:dyDescent="0.25">
      <c r="B70" s="68"/>
    </row>
    <row r="71" spans="2:17" x14ac:dyDescent="0.25">
      <c r="B71" s="68"/>
    </row>
    <row r="72" spans="2:17" x14ac:dyDescent="0.25">
      <c r="B72" s="68"/>
    </row>
    <row r="73" spans="2:17" x14ac:dyDescent="0.25">
      <c r="B73" s="68"/>
    </row>
    <row r="74" spans="2:17" x14ac:dyDescent="0.25">
      <c r="B74" s="68"/>
    </row>
    <row r="75" spans="2:17" x14ac:dyDescent="0.25">
      <c r="B75" s="68"/>
    </row>
    <row r="76" spans="2:17" x14ac:dyDescent="0.25">
      <c r="B76" s="68"/>
    </row>
    <row r="77" spans="2:17" x14ac:dyDescent="0.25">
      <c r="B77" s="68"/>
    </row>
    <row r="78" spans="2:17" x14ac:dyDescent="0.25">
      <c r="B78" s="68"/>
    </row>
    <row r="79" spans="2:17" x14ac:dyDescent="0.25">
      <c r="B79" s="68"/>
    </row>
    <row r="80" spans="2:17" x14ac:dyDescent="0.25">
      <c r="B80" s="68"/>
    </row>
    <row r="81" spans="2:2" x14ac:dyDescent="0.25">
      <c r="B81" s="68"/>
    </row>
    <row r="82" spans="2:2" x14ac:dyDescent="0.25">
      <c r="B82" s="68"/>
    </row>
    <row r="83" spans="2:2" x14ac:dyDescent="0.25">
      <c r="B83" s="68"/>
    </row>
    <row r="84" spans="2:2" x14ac:dyDescent="0.25">
      <c r="B84" s="70"/>
    </row>
    <row r="85" spans="2:2" x14ac:dyDescent="0.25">
      <c r="B85" s="70"/>
    </row>
    <row r="86" spans="2:2" x14ac:dyDescent="0.25">
      <c r="B86" s="67"/>
    </row>
    <row r="87" spans="2:2" x14ac:dyDescent="0.25">
      <c r="B87" s="67"/>
    </row>
  </sheetData>
  <mergeCells count="7">
    <mergeCell ref="C11:D11"/>
    <mergeCell ref="O11:P11"/>
    <mergeCell ref="E11:F11"/>
    <mergeCell ref="G11:H11"/>
    <mergeCell ref="I11:J11"/>
    <mergeCell ref="K11:L11"/>
    <mergeCell ref="M11:N1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87"/>
  <sheetViews>
    <sheetView showGridLines="0" zoomScaleNormal="100" workbookViewId="0"/>
  </sheetViews>
  <sheetFormatPr baseColWidth="10" defaultRowHeight="15" x14ac:dyDescent="0.25"/>
  <cols>
    <col min="1" max="1" width="11.42578125" style="64"/>
    <col min="2" max="2" width="25.85546875" style="64" bestFit="1" customWidth="1"/>
    <col min="3" max="16" width="20.7109375" customWidth="1"/>
  </cols>
  <sheetData>
    <row r="1" spans="1:16" s="43" customFormat="1" x14ac:dyDescent="0.25">
      <c r="A1" s="64"/>
      <c r="B1" s="64"/>
    </row>
    <row r="2" spans="1:16" s="43" customFormat="1" x14ac:dyDescent="0.25">
      <c r="A2" s="64"/>
      <c r="B2" s="64"/>
    </row>
    <row r="3" spans="1:16" s="43" customFormat="1" ht="18" x14ac:dyDescent="0.25">
      <c r="A3" s="64"/>
      <c r="B3" s="64"/>
      <c r="C3" s="47"/>
      <c r="E3" s="47"/>
      <c r="G3" s="48"/>
      <c r="H3" s="49"/>
    </row>
    <row r="4" spans="1:16" s="43" customFormat="1" ht="18" x14ac:dyDescent="0.25">
      <c r="A4" s="64"/>
      <c r="B4" s="64"/>
      <c r="C4" s="47"/>
      <c r="E4" s="47"/>
      <c r="G4" s="48"/>
      <c r="H4" s="49"/>
    </row>
    <row r="5" spans="1:16" s="43" customFormat="1" ht="18" x14ac:dyDescent="0.25">
      <c r="A5" s="64"/>
      <c r="B5" s="64"/>
      <c r="C5" s="47"/>
      <c r="E5" s="47"/>
      <c r="G5" s="48"/>
      <c r="H5" s="49"/>
    </row>
    <row r="6" spans="1:16" s="43" customFormat="1" ht="18" x14ac:dyDescent="0.25">
      <c r="A6" s="64"/>
      <c r="B6" s="64"/>
      <c r="C6" s="47"/>
      <c r="E6" s="47"/>
      <c r="G6" s="48"/>
      <c r="H6" s="49"/>
    </row>
    <row r="11" spans="1:16" s="64" customFormat="1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1:16" ht="20.100000000000001" customHeight="1" thickBot="1" x14ac:dyDescent="0.3">
      <c r="B12" s="78" t="s">
        <v>1</v>
      </c>
      <c r="C12" s="54" t="s">
        <v>96</v>
      </c>
      <c r="D12" s="58" t="s">
        <v>49</v>
      </c>
      <c r="E12" s="54" t="s">
        <v>96</v>
      </c>
      <c r="F12" s="58" t="s">
        <v>49</v>
      </c>
      <c r="G12" s="54" t="s">
        <v>96</v>
      </c>
      <c r="H12" s="58" t="s">
        <v>49</v>
      </c>
      <c r="I12" s="54" t="s">
        <v>96</v>
      </c>
      <c r="J12" s="58" t="s">
        <v>49</v>
      </c>
      <c r="K12" s="54" t="s">
        <v>96</v>
      </c>
      <c r="L12" s="58" t="s">
        <v>49</v>
      </c>
      <c r="M12" s="54" t="s">
        <v>96</v>
      </c>
      <c r="N12" s="58" t="s">
        <v>49</v>
      </c>
      <c r="O12" s="54" t="s">
        <v>96</v>
      </c>
      <c r="P12" s="58" t="s">
        <v>49</v>
      </c>
    </row>
    <row r="13" spans="1:16" ht="20.100000000000001" customHeight="1" thickBot="1" x14ac:dyDescent="0.3">
      <c r="B13" s="84" t="s">
        <v>151</v>
      </c>
      <c r="C13" s="55"/>
      <c r="D13" s="82"/>
      <c r="E13" s="55"/>
      <c r="F13" s="82"/>
      <c r="G13" s="55">
        <v>0</v>
      </c>
      <c r="H13" s="82">
        <v>0</v>
      </c>
      <c r="I13" s="55"/>
      <c r="J13" s="82"/>
      <c r="K13" s="55"/>
      <c r="L13" s="82"/>
      <c r="M13" s="55">
        <v>4</v>
      </c>
      <c r="N13" s="82">
        <v>167647.37</v>
      </c>
      <c r="O13" s="55">
        <f t="shared" ref="O13:O61" si="0">+E13+G13+I13+M13</f>
        <v>4</v>
      </c>
      <c r="P13" s="82">
        <f t="shared" ref="P13:P61" si="1">+F13+H13+J13+N13</f>
        <v>167647.37</v>
      </c>
    </row>
    <row r="14" spans="1:16" ht="20.100000000000001" customHeight="1" thickBot="1" x14ac:dyDescent="0.3">
      <c r="B14" s="84" t="s">
        <v>152</v>
      </c>
      <c r="C14" s="55"/>
      <c r="D14" s="82"/>
      <c r="E14" s="55">
        <v>4</v>
      </c>
      <c r="F14" s="82">
        <v>39637.699999999997</v>
      </c>
      <c r="G14" s="55">
        <v>0</v>
      </c>
      <c r="H14" s="82">
        <v>0</v>
      </c>
      <c r="I14" s="55">
        <v>2</v>
      </c>
      <c r="J14" s="82">
        <v>799.92</v>
      </c>
      <c r="K14" s="55"/>
      <c r="L14" s="82"/>
      <c r="M14" s="55">
        <v>111</v>
      </c>
      <c r="N14" s="82">
        <v>1191231.8600000001</v>
      </c>
      <c r="O14" s="55">
        <f t="shared" si="0"/>
        <v>117</v>
      </c>
      <c r="P14" s="82">
        <f t="shared" si="1"/>
        <v>1231669.48</v>
      </c>
    </row>
    <row r="15" spans="1:16" ht="20.100000000000001" customHeight="1" thickBot="1" x14ac:dyDescent="0.3">
      <c r="B15" s="84" t="s">
        <v>153</v>
      </c>
      <c r="C15" s="55"/>
      <c r="D15" s="82"/>
      <c r="E15" s="55">
        <v>5</v>
      </c>
      <c r="F15" s="82">
        <v>45637.21</v>
      </c>
      <c r="G15" s="55">
        <v>2</v>
      </c>
      <c r="H15" s="82">
        <v>4819.3500000000004</v>
      </c>
      <c r="I15" s="55">
        <v>2</v>
      </c>
      <c r="J15" s="82">
        <v>1001.94</v>
      </c>
      <c r="K15" s="55"/>
      <c r="L15" s="82"/>
      <c r="M15" s="55">
        <v>16</v>
      </c>
      <c r="N15" s="82">
        <v>166079.12</v>
      </c>
      <c r="O15" s="55">
        <f t="shared" si="0"/>
        <v>25</v>
      </c>
      <c r="P15" s="82">
        <f t="shared" si="1"/>
        <v>217537.62</v>
      </c>
    </row>
    <row r="16" spans="1:16" ht="20.100000000000001" customHeight="1" thickBot="1" x14ac:dyDescent="0.3">
      <c r="B16" s="84" t="s">
        <v>150</v>
      </c>
      <c r="C16" s="55"/>
      <c r="D16" s="82"/>
      <c r="E16" s="55">
        <v>1</v>
      </c>
      <c r="F16" s="82">
        <v>3664.06</v>
      </c>
      <c r="G16" s="55">
        <v>1</v>
      </c>
      <c r="H16" s="82">
        <v>251.97</v>
      </c>
      <c r="I16" s="55">
        <v>2</v>
      </c>
      <c r="J16" s="82">
        <v>23253.48</v>
      </c>
      <c r="K16" s="55"/>
      <c r="L16" s="82"/>
      <c r="M16" s="55">
        <v>1</v>
      </c>
      <c r="N16" s="82">
        <v>9625.9699999999993</v>
      </c>
      <c r="O16" s="55">
        <f>+E16+G16+I16+M16</f>
        <v>5</v>
      </c>
      <c r="P16" s="82">
        <f>+F16+H16+J16+N16</f>
        <v>36795.479999999996</v>
      </c>
    </row>
    <row r="17" spans="2:16" ht="20.100000000000001" customHeight="1" thickBot="1" x14ac:dyDescent="0.3">
      <c r="B17" s="84" t="s">
        <v>154</v>
      </c>
      <c r="C17" s="55"/>
      <c r="D17" s="82"/>
      <c r="E17" s="55">
        <v>1</v>
      </c>
      <c r="F17" s="82">
        <v>9072.14</v>
      </c>
      <c r="G17" s="55">
        <v>1</v>
      </c>
      <c r="H17" s="82">
        <v>1559.88</v>
      </c>
      <c r="I17" s="55">
        <v>1</v>
      </c>
      <c r="J17" s="82">
        <v>893.12</v>
      </c>
      <c r="K17" s="55"/>
      <c r="L17" s="82"/>
      <c r="M17" s="55">
        <v>2</v>
      </c>
      <c r="N17" s="82">
        <v>33298.199999999997</v>
      </c>
      <c r="O17" s="55">
        <f t="shared" si="0"/>
        <v>5</v>
      </c>
      <c r="P17" s="82">
        <f t="shared" si="1"/>
        <v>44823.34</v>
      </c>
    </row>
    <row r="18" spans="2:16" s="64" customFormat="1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1"/>
    </row>
    <row r="19" spans="2:16" ht="20.100000000000001" customHeight="1" thickBot="1" x14ac:dyDescent="0.3">
      <c r="B19" s="84" t="s">
        <v>156</v>
      </c>
      <c r="C19" s="55"/>
      <c r="D19" s="82"/>
      <c r="E19" s="55">
        <v>5</v>
      </c>
      <c r="F19" s="82">
        <v>48171.26</v>
      </c>
      <c r="G19" s="55">
        <v>2</v>
      </c>
      <c r="H19" s="82">
        <v>1083.2</v>
      </c>
      <c r="I19" s="55">
        <v>2</v>
      </c>
      <c r="J19" s="82">
        <v>2980.85</v>
      </c>
      <c r="K19" s="55"/>
      <c r="L19" s="82"/>
      <c r="M19" s="55">
        <v>7</v>
      </c>
      <c r="N19" s="82">
        <v>182444.71</v>
      </c>
      <c r="O19" s="55">
        <f t="shared" si="0"/>
        <v>16</v>
      </c>
      <c r="P19" s="82">
        <f t="shared" si="1"/>
        <v>234680.02</v>
      </c>
    </row>
    <row r="20" spans="2:16" ht="20.100000000000001" customHeight="1" thickBot="1" x14ac:dyDescent="0.3">
      <c r="B20" s="84" t="s">
        <v>171</v>
      </c>
      <c r="C20" s="55"/>
      <c r="D20" s="82"/>
      <c r="E20" s="55">
        <v>7</v>
      </c>
      <c r="F20" s="82">
        <v>2364448.59</v>
      </c>
      <c r="G20" s="55">
        <v>4</v>
      </c>
      <c r="H20" s="82">
        <v>4319.45</v>
      </c>
      <c r="I20" s="55">
        <v>3</v>
      </c>
      <c r="J20" s="82">
        <v>3316.68</v>
      </c>
      <c r="K20" s="55"/>
      <c r="L20" s="82"/>
      <c r="M20" s="55">
        <v>9</v>
      </c>
      <c r="N20" s="82">
        <v>399493.08</v>
      </c>
      <c r="O20" s="55">
        <f>+E20+G20+I20+M20</f>
        <v>23</v>
      </c>
      <c r="P20" s="82">
        <f>+F20+H20+J20+N20</f>
        <v>2771577.8000000003</v>
      </c>
    </row>
    <row r="21" spans="2:16" ht="20.100000000000001" customHeight="1" thickBot="1" x14ac:dyDescent="0.3">
      <c r="B21" s="84" t="s">
        <v>157</v>
      </c>
      <c r="C21" s="55"/>
      <c r="D21" s="82"/>
      <c r="E21" s="55">
        <v>71</v>
      </c>
      <c r="F21" s="82">
        <v>1077509.22</v>
      </c>
      <c r="G21" s="55">
        <v>16</v>
      </c>
      <c r="H21" s="82">
        <v>11238.24</v>
      </c>
      <c r="I21" s="55">
        <v>11</v>
      </c>
      <c r="J21" s="82">
        <v>6435.98</v>
      </c>
      <c r="K21" s="55"/>
      <c r="L21" s="82"/>
      <c r="M21" s="55">
        <v>337</v>
      </c>
      <c r="N21" s="82">
        <v>3735538.2379999999</v>
      </c>
      <c r="O21" s="55">
        <f t="shared" si="0"/>
        <v>435</v>
      </c>
      <c r="P21" s="82">
        <f t="shared" si="1"/>
        <v>4830721.6779999994</v>
      </c>
    </row>
    <row r="22" spans="2:16" ht="20.100000000000001" customHeight="1" thickBot="1" x14ac:dyDescent="0.3">
      <c r="B22" s="84" t="s">
        <v>195</v>
      </c>
      <c r="C22" s="55"/>
      <c r="D22" s="82"/>
      <c r="E22" s="55"/>
      <c r="F22" s="82"/>
      <c r="G22" s="55">
        <v>0</v>
      </c>
      <c r="H22" s="82">
        <v>0</v>
      </c>
      <c r="I22" s="55">
        <v>2</v>
      </c>
      <c r="J22" s="82">
        <v>14349.99</v>
      </c>
      <c r="K22" s="55"/>
      <c r="L22" s="82"/>
      <c r="M22" s="55">
        <v>7</v>
      </c>
      <c r="N22" s="82">
        <v>83913.04</v>
      </c>
      <c r="O22" s="55">
        <f>+E22+G22+I22+M22</f>
        <v>9</v>
      </c>
      <c r="P22" s="82">
        <f>+F22+H22+J22+N22</f>
        <v>98263.03</v>
      </c>
    </row>
    <row r="23" spans="2:16" ht="20.100000000000001" customHeight="1" thickBot="1" x14ac:dyDescent="0.3">
      <c r="B23" s="84" t="s">
        <v>158</v>
      </c>
      <c r="C23" s="55"/>
      <c r="D23" s="82"/>
      <c r="E23" s="55"/>
      <c r="F23" s="82"/>
      <c r="G23" s="55">
        <v>0</v>
      </c>
      <c r="H23" s="82">
        <v>0</v>
      </c>
      <c r="I23" s="55"/>
      <c r="J23" s="82"/>
      <c r="K23" s="55"/>
      <c r="L23" s="82"/>
      <c r="M23" s="55">
        <v>1</v>
      </c>
      <c r="N23" s="82">
        <v>67488.58</v>
      </c>
      <c r="O23" s="55">
        <f t="shared" si="0"/>
        <v>1</v>
      </c>
      <c r="P23" s="82">
        <f t="shared" si="1"/>
        <v>67488.58</v>
      </c>
    </row>
    <row r="24" spans="2:16" ht="20.100000000000001" customHeight="1" thickBot="1" x14ac:dyDescent="0.3">
      <c r="B24" s="84" t="s">
        <v>159</v>
      </c>
      <c r="C24" s="55"/>
      <c r="D24" s="82"/>
      <c r="E24" s="55"/>
      <c r="F24" s="82"/>
      <c r="G24" s="55">
        <v>0</v>
      </c>
      <c r="H24" s="82">
        <v>0</v>
      </c>
      <c r="I24" s="55">
        <v>1</v>
      </c>
      <c r="J24" s="82">
        <v>478.24</v>
      </c>
      <c r="K24" s="55"/>
      <c r="L24" s="82"/>
      <c r="M24" s="55">
        <v>1</v>
      </c>
      <c r="N24" s="82">
        <v>1277.8599999999999</v>
      </c>
      <c r="O24" s="55">
        <f t="shared" si="0"/>
        <v>2</v>
      </c>
      <c r="P24" s="82">
        <f t="shared" si="1"/>
        <v>1756.1</v>
      </c>
    </row>
    <row r="25" spans="2:16" ht="20.100000000000001" customHeight="1" thickBot="1" x14ac:dyDescent="0.3">
      <c r="B25" s="84" t="s">
        <v>160</v>
      </c>
      <c r="C25" s="55"/>
      <c r="D25" s="82"/>
      <c r="E25" s="55">
        <v>2</v>
      </c>
      <c r="F25" s="82">
        <v>25657.46</v>
      </c>
      <c r="G25" s="55">
        <v>1</v>
      </c>
      <c r="H25" s="82">
        <v>767.3</v>
      </c>
      <c r="I25" s="55">
        <v>1</v>
      </c>
      <c r="J25" s="82">
        <v>1621.7</v>
      </c>
      <c r="K25" s="55"/>
      <c r="L25" s="82"/>
      <c r="M25" s="55">
        <v>11</v>
      </c>
      <c r="N25" s="82">
        <v>444869.64</v>
      </c>
      <c r="O25" s="55">
        <f t="shared" si="0"/>
        <v>15</v>
      </c>
      <c r="P25" s="82">
        <f t="shared" si="1"/>
        <v>472916.10000000003</v>
      </c>
    </row>
    <row r="26" spans="2:16" ht="20.100000000000001" customHeight="1" thickBot="1" x14ac:dyDescent="0.3">
      <c r="B26" s="84" t="s">
        <v>91</v>
      </c>
      <c r="C26" s="55"/>
      <c r="D26" s="82"/>
      <c r="E26" s="55"/>
      <c r="F26" s="82"/>
      <c r="G26" s="55"/>
      <c r="H26" s="82"/>
      <c r="I26" s="55"/>
      <c r="J26" s="82"/>
      <c r="K26" s="55"/>
      <c r="L26" s="82"/>
      <c r="M26" s="55"/>
      <c r="N26" s="82"/>
      <c r="O26" s="55"/>
      <c r="P26" s="82"/>
    </row>
    <row r="27" spans="2:16" ht="20.100000000000001" customHeight="1" thickBot="1" x14ac:dyDescent="0.3">
      <c r="B27" s="84" t="s">
        <v>161</v>
      </c>
      <c r="C27" s="55"/>
      <c r="D27" s="82"/>
      <c r="E27" s="55">
        <v>2</v>
      </c>
      <c r="F27" s="82">
        <v>24776.799999999999</v>
      </c>
      <c r="G27" s="55">
        <v>0</v>
      </c>
      <c r="H27" s="82">
        <v>0</v>
      </c>
      <c r="I27" s="55"/>
      <c r="J27" s="82"/>
      <c r="K27" s="55"/>
      <c r="L27" s="82"/>
      <c r="M27" s="55">
        <v>3</v>
      </c>
      <c r="N27" s="82">
        <v>37321.57</v>
      </c>
      <c r="O27" s="55">
        <f t="shared" si="0"/>
        <v>5</v>
      </c>
      <c r="P27" s="82">
        <f t="shared" si="1"/>
        <v>62098.369999999995</v>
      </c>
    </row>
    <row r="28" spans="2:16" ht="20.100000000000001" customHeight="1" thickBot="1" x14ac:dyDescent="0.3">
      <c r="B28" s="84" t="s">
        <v>162</v>
      </c>
      <c r="C28" s="55"/>
      <c r="D28" s="82"/>
      <c r="E28" s="55">
        <v>1</v>
      </c>
      <c r="F28" s="82">
        <v>12147.14</v>
      </c>
      <c r="G28" s="55">
        <v>0</v>
      </c>
      <c r="H28" s="82">
        <v>0</v>
      </c>
      <c r="I28" s="55">
        <v>1</v>
      </c>
      <c r="J28" s="82">
        <v>1559.52</v>
      </c>
      <c r="K28" s="55"/>
      <c r="L28" s="82"/>
      <c r="M28" s="55">
        <v>1</v>
      </c>
      <c r="N28" s="82">
        <v>69349.62</v>
      </c>
      <c r="O28" s="55">
        <f t="shared" si="0"/>
        <v>3</v>
      </c>
      <c r="P28" s="82">
        <f t="shared" si="1"/>
        <v>83056.28</v>
      </c>
    </row>
    <row r="29" spans="2:16" ht="20.100000000000001" customHeight="1" thickBot="1" x14ac:dyDescent="0.3">
      <c r="B29" s="84" t="s">
        <v>163</v>
      </c>
      <c r="C29" s="55"/>
      <c r="D29" s="82"/>
      <c r="E29" s="55"/>
      <c r="F29" s="82"/>
      <c r="G29" s="55">
        <v>0</v>
      </c>
      <c r="H29" s="82">
        <v>0</v>
      </c>
      <c r="I29" s="55"/>
      <c r="J29" s="82"/>
      <c r="K29" s="55"/>
      <c r="L29" s="82"/>
      <c r="M29" s="55">
        <v>2</v>
      </c>
      <c r="N29" s="82">
        <v>44072.04</v>
      </c>
      <c r="O29" s="55">
        <f>+E29+G29+I29+M29</f>
        <v>2</v>
      </c>
      <c r="P29" s="82">
        <f>+F29+H29+J29+N29</f>
        <v>44072.04</v>
      </c>
    </row>
    <row r="30" spans="2:16" ht="20.100000000000001" customHeight="1" thickBot="1" x14ac:dyDescent="0.3">
      <c r="B30" s="84" t="s">
        <v>149</v>
      </c>
      <c r="C30" s="55"/>
      <c r="D30" s="82"/>
      <c r="E30" s="55">
        <v>2</v>
      </c>
      <c r="F30" s="82">
        <v>10485.549999999999</v>
      </c>
      <c r="G30" s="55">
        <v>4</v>
      </c>
      <c r="H30" s="82">
        <v>6113.6900000000005</v>
      </c>
      <c r="I30" s="55">
        <v>4</v>
      </c>
      <c r="J30" s="82">
        <v>1737.46</v>
      </c>
      <c r="K30" s="55"/>
      <c r="L30" s="82"/>
      <c r="M30" s="55">
        <v>17</v>
      </c>
      <c r="N30" s="82">
        <v>160633.85</v>
      </c>
      <c r="O30" s="55">
        <f>+E30+G30+I30+M30</f>
        <v>27</v>
      </c>
      <c r="P30" s="82">
        <f>+F30+H30+J30+N30</f>
        <v>178970.55</v>
      </c>
    </row>
    <row r="31" spans="2:16" ht="20.100000000000001" customHeight="1" thickBot="1" x14ac:dyDescent="0.3">
      <c r="B31" s="84" t="s">
        <v>164</v>
      </c>
      <c r="C31" s="55"/>
      <c r="D31" s="82"/>
      <c r="E31" s="55"/>
      <c r="F31" s="82"/>
      <c r="G31" s="55">
        <v>1</v>
      </c>
      <c r="H31" s="82">
        <v>2796.21</v>
      </c>
      <c r="I31" s="55"/>
      <c r="J31" s="82"/>
      <c r="K31" s="55"/>
      <c r="L31" s="82"/>
      <c r="M31" s="55"/>
      <c r="N31" s="82"/>
      <c r="O31" s="55">
        <f t="shared" si="0"/>
        <v>1</v>
      </c>
      <c r="P31" s="82">
        <f t="shared" si="1"/>
        <v>2796.21</v>
      </c>
    </row>
    <row r="32" spans="2:16" ht="20.100000000000001" customHeight="1" thickBot="1" x14ac:dyDescent="0.3">
      <c r="B32" s="84" t="s">
        <v>168</v>
      </c>
      <c r="C32" s="55"/>
      <c r="D32" s="82"/>
      <c r="E32" s="55">
        <v>1</v>
      </c>
      <c r="F32" s="82">
        <v>8613.27</v>
      </c>
      <c r="G32" s="55">
        <v>0</v>
      </c>
      <c r="H32" s="82">
        <v>0</v>
      </c>
      <c r="I32" s="55"/>
      <c r="J32" s="82"/>
      <c r="K32" s="55"/>
      <c r="L32" s="82"/>
      <c r="M32" s="55"/>
      <c r="N32" s="82"/>
      <c r="O32" s="55">
        <f>+E32+G32+I32+M32</f>
        <v>1</v>
      </c>
      <c r="P32" s="82">
        <f>+F32+H32+J32+N32</f>
        <v>8613.27</v>
      </c>
    </row>
    <row r="33" spans="2:16" ht="20.100000000000001" customHeight="1" thickBot="1" x14ac:dyDescent="0.3">
      <c r="B33" s="84" t="s">
        <v>165</v>
      </c>
      <c r="C33" s="55"/>
      <c r="D33" s="82"/>
      <c r="E33" s="55">
        <v>5</v>
      </c>
      <c r="F33" s="82">
        <v>28642.23</v>
      </c>
      <c r="G33" s="55">
        <v>5</v>
      </c>
      <c r="H33" s="82">
        <v>5381.72</v>
      </c>
      <c r="I33" s="55">
        <v>2</v>
      </c>
      <c r="J33" s="82">
        <v>518.78</v>
      </c>
      <c r="K33" s="55"/>
      <c r="L33" s="82"/>
      <c r="M33" s="55">
        <v>8</v>
      </c>
      <c r="N33" s="82">
        <v>77193.25</v>
      </c>
      <c r="O33" s="55">
        <f t="shared" si="0"/>
        <v>20</v>
      </c>
      <c r="P33" s="82">
        <f t="shared" si="1"/>
        <v>111735.98</v>
      </c>
    </row>
    <row r="34" spans="2:16" ht="20.100000000000001" customHeight="1" thickBot="1" x14ac:dyDescent="0.3">
      <c r="B34" s="84" t="s">
        <v>166</v>
      </c>
      <c r="C34" s="55"/>
      <c r="D34" s="82"/>
      <c r="E34" s="55"/>
      <c r="F34" s="82"/>
      <c r="G34" s="55">
        <v>0</v>
      </c>
      <c r="H34" s="82">
        <v>0</v>
      </c>
      <c r="I34" s="55">
        <v>2</v>
      </c>
      <c r="J34" s="82">
        <v>1208.96</v>
      </c>
      <c r="K34" s="55"/>
      <c r="L34" s="82"/>
      <c r="M34" s="55">
        <v>8</v>
      </c>
      <c r="N34" s="82">
        <v>71509.929999999993</v>
      </c>
      <c r="O34" s="55">
        <f t="shared" si="0"/>
        <v>10</v>
      </c>
      <c r="P34" s="82">
        <f t="shared" si="1"/>
        <v>72718.89</v>
      </c>
    </row>
    <row r="35" spans="2:16" ht="20.100000000000001" customHeight="1" thickBot="1" x14ac:dyDescent="0.3">
      <c r="B35" s="84" t="s">
        <v>167</v>
      </c>
      <c r="C35" s="55"/>
      <c r="D35" s="82"/>
      <c r="E35" s="55"/>
      <c r="F35" s="82"/>
      <c r="G35" s="55"/>
      <c r="H35" s="82"/>
      <c r="I35" s="55"/>
      <c r="J35" s="82"/>
      <c r="K35" s="55"/>
      <c r="L35" s="82"/>
      <c r="M35" s="55"/>
      <c r="N35" s="82"/>
      <c r="O35" s="55"/>
      <c r="P35" s="82"/>
    </row>
    <row r="36" spans="2:16" ht="20.100000000000001" customHeight="1" thickBot="1" x14ac:dyDescent="0.3">
      <c r="B36" s="84" t="s">
        <v>169</v>
      </c>
      <c r="C36" s="55"/>
      <c r="D36" s="82"/>
      <c r="E36" s="55">
        <v>4</v>
      </c>
      <c r="F36" s="82">
        <v>41450.980000000003</v>
      </c>
      <c r="G36" s="55">
        <v>2</v>
      </c>
      <c r="H36" s="82">
        <v>1308.1300000000001</v>
      </c>
      <c r="I36" s="55">
        <v>1</v>
      </c>
      <c r="J36" s="82">
        <v>186.7</v>
      </c>
      <c r="K36" s="55"/>
      <c r="L36" s="82"/>
      <c r="M36" s="55">
        <v>6</v>
      </c>
      <c r="N36" s="82">
        <v>136512.81</v>
      </c>
      <c r="O36" s="55">
        <f t="shared" si="0"/>
        <v>13</v>
      </c>
      <c r="P36" s="82">
        <f t="shared" si="1"/>
        <v>179458.62</v>
      </c>
    </row>
    <row r="37" spans="2:16" ht="20.100000000000001" customHeight="1" thickBot="1" x14ac:dyDescent="0.3">
      <c r="B37" s="84" t="s">
        <v>170</v>
      </c>
      <c r="C37" s="55"/>
      <c r="D37" s="82"/>
      <c r="E37" s="55"/>
      <c r="F37" s="82"/>
      <c r="G37" s="55">
        <v>0</v>
      </c>
      <c r="H37" s="82">
        <v>0</v>
      </c>
      <c r="I37" s="55"/>
      <c r="J37" s="82"/>
      <c r="K37" s="55"/>
      <c r="L37" s="82"/>
      <c r="M37" s="55">
        <v>1</v>
      </c>
      <c r="N37" s="82">
        <v>4361.92</v>
      </c>
      <c r="O37" s="55">
        <f t="shared" si="0"/>
        <v>1</v>
      </c>
      <c r="P37" s="82">
        <f t="shared" si="1"/>
        <v>4361.92</v>
      </c>
    </row>
    <row r="38" spans="2:16" ht="20.100000000000001" customHeight="1" thickBot="1" x14ac:dyDescent="0.3">
      <c r="B38" s="84" t="s">
        <v>172</v>
      </c>
      <c r="C38" s="55"/>
      <c r="D38" s="82"/>
      <c r="E38" s="55"/>
      <c r="F38" s="82"/>
      <c r="G38" s="55">
        <v>0</v>
      </c>
      <c r="H38" s="82">
        <v>0</v>
      </c>
      <c r="I38" s="55"/>
      <c r="J38" s="82"/>
      <c r="K38" s="55"/>
      <c r="L38" s="82"/>
      <c r="M38" s="55">
        <v>1</v>
      </c>
      <c r="N38" s="82">
        <v>16258.39</v>
      </c>
      <c r="O38" s="55">
        <f t="shared" si="0"/>
        <v>1</v>
      </c>
      <c r="P38" s="82">
        <f t="shared" si="1"/>
        <v>16258.39</v>
      </c>
    </row>
    <row r="39" spans="2:16" ht="20.100000000000001" customHeight="1" thickBot="1" x14ac:dyDescent="0.3">
      <c r="B39" s="84" t="s">
        <v>174</v>
      </c>
      <c r="C39" s="55"/>
      <c r="D39" s="82"/>
      <c r="E39" s="55"/>
      <c r="F39" s="82"/>
      <c r="G39" s="55">
        <v>0</v>
      </c>
      <c r="H39" s="82">
        <v>0</v>
      </c>
      <c r="I39" s="55">
        <v>2</v>
      </c>
      <c r="J39" s="82">
        <v>1478.74</v>
      </c>
      <c r="K39" s="55"/>
      <c r="L39" s="82"/>
      <c r="M39" s="55">
        <v>1</v>
      </c>
      <c r="N39" s="82">
        <v>4116.43</v>
      </c>
      <c r="O39" s="55">
        <f t="shared" si="0"/>
        <v>3</v>
      </c>
      <c r="P39" s="82">
        <f t="shared" si="1"/>
        <v>5595.17</v>
      </c>
    </row>
    <row r="40" spans="2:16" ht="20.100000000000001" customHeight="1" thickBot="1" x14ac:dyDescent="0.3">
      <c r="B40" s="84" t="s">
        <v>175</v>
      </c>
      <c r="C40" s="55"/>
      <c r="D40" s="82"/>
      <c r="E40" s="55"/>
      <c r="F40" s="82"/>
      <c r="G40" s="55">
        <v>0</v>
      </c>
      <c r="H40" s="82">
        <v>0</v>
      </c>
      <c r="I40" s="55"/>
      <c r="J40" s="82"/>
      <c r="K40" s="55"/>
      <c r="L40" s="82"/>
      <c r="M40" s="55">
        <v>7</v>
      </c>
      <c r="N40" s="82">
        <v>113429.96</v>
      </c>
      <c r="O40" s="55">
        <f t="shared" si="0"/>
        <v>7</v>
      </c>
      <c r="P40" s="82">
        <f t="shared" si="1"/>
        <v>113429.96</v>
      </c>
    </row>
    <row r="41" spans="2:16" ht="20.100000000000001" customHeight="1" thickBot="1" x14ac:dyDescent="0.3">
      <c r="B41" s="84" t="s">
        <v>176</v>
      </c>
      <c r="C41" s="55"/>
      <c r="D41" s="82"/>
      <c r="E41" s="55">
        <v>1</v>
      </c>
      <c r="F41" s="82">
        <v>16810.36</v>
      </c>
      <c r="G41" s="55">
        <v>0</v>
      </c>
      <c r="H41" s="82">
        <v>0</v>
      </c>
      <c r="I41" s="55"/>
      <c r="J41" s="82"/>
      <c r="K41" s="55"/>
      <c r="L41" s="82"/>
      <c r="M41" s="55">
        <v>2</v>
      </c>
      <c r="N41" s="82">
        <v>10687.93</v>
      </c>
      <c r="O41" s="55">
        <f t="shared" si="0"/>
        <v>3</v>
      </c>
      <c r="P41" s="82">
        <f t="shared" si="1"/>
        <v>27498.29</v>
      </c>
    </row>
    <row r="42" spans="2:16" ht="20.100000000000001" customHeight="1" thickBot="1" x14ac:dyDescent="0.3">
      <c r="B42" s="84" t="s">
        <v>177</v>
      </c>
      <c r="C42" s="55"/>
      <c r="D42" s="82"/>
      <c r="E42" s="55">
        <v>26</v>
      </c>
      <c r="F42" s="82">
        <v>704053.09</v>
      </c>
      <c r="G42" s="55">
        <v>3</v>
      </c>
      <c r="H42" s="82">
        <v>2591.8200000000002</v>
      </c>
      <c r="I42" s="55">
        <v>9</v>
      </c>
      <c r="J42" s="82">
        <v>8339.2199999999993</v>
      </c>
      <c r="K42" s="55"/>
      <c r="L42" s="82"/>
      <c r="M42" s="55">
        <v>90</v>
      </c>
      <c r="N42" s="82">
        <v>1328441.27</v>
      </c>
      <c r="O42" s="55">
        <f t="shared" si="0"/>
        <v>128</v>
      </c>
      <c r="P42" s="82">
        <f t="shared" si="1"/>
        <v>2043425.4</v>
      </c>
    </row>
    <row r="43" spans="2:16" ht="20.100000000000001" customHeight="1" thickBot="1" x14ac:dyDescent="0.3">
      <c r="B43" s="84" t="s">
        <v>178</v>
      </c>
      <c r="C43" s="55"/>
      <c r="D43" s="82"/>
      <c r="E43" s="55"/>
      <c r="F43" s="82"/>
      <c r="G43" s="55">
        <v>0</v>
      </c>
      <c r="H43" s="82">
        <v>0</v>
      </c>
      <c r="I43" s="55"/>
      <c r="J43" s="82"/>
      <c r="K43" s="55"/>
      <c r="L43" s="82"/>
      <c r="M43" s="55">
        <v>7</v>
      </c>
      <c r="N43" s="82">
        <v>134835.70000000001</v>
      </c>
      <c r="O43" s="55">
        <f t="shared" si="0"/>
        <v>7</v>
      </c>
      <c r="P43" s="82">
        <f t="shared" si="1"/>
        <v>134835.70000000001</v>
      </c>
    </row>
    <row r="44" spans="2:16" ht="20.100000000000001" customHeight="1" thickBot="1" x14ac:dyDescent="0.3">
      <c r="B44" s="85" t="s">
        <v>179</v>
      </c>
      <c r="C44" s="55"/>
      <c r="D44" s="82"/>
      <c r="E44" s="55"/>
      <c r="F44" s="82"/>
      <c r="G44" s="55">
        <v>0</v>
      </c>
      <c r="H44" s="82">
        <v>0</v>
      </c>
      <c r="I44" s="55">
        <v>2</v>
      </c>
      <c r="J44" s="82">
        <v>697.49</v>
      </c>
      <c r="K44" s="55"/>
      <c r="L44" s="82"/>
      <c r="M44" s="55">
        <v>10</v>
      </c>
      <c r="N44" s="82">
        <v>208148.69</v>
      </c>
      <c r="O44" s="55">
        <f t="shared" si="0"/>
        <v>12</v>
      </c>
      <c r="P44" s="82">
        <f t="shared" si="1"/>
        <v>208846.18</v>
      </c>
    </row>
    <row r="45" spans="2:16" ht="20.100000000000001" customHeight="1" thickBot="1" x14ac:dyDescent="0.3">
      <c r="B45" s="84" t="s">
        <v>180</v>
      </c>
      <c r="C45" s="55"/>
      <c r="D45" s="82"/>
      <c r="E45" s="55"/>
      <c r="F45" s="82"/>
      <c r="G45" s="55">
        <v>0</v>
      </c>
      <c r="H45" s="82">
        <v>0</v>
      </c>
      <c r="I45" s="55"/>
      <c r="J45" s="82"/>
      <c r="K45" s="55"/>
      <c r="L45" s="82"/>
      <c r="M45" s="55">
        <v>4</v>
      </c>
      <c r="N45" s="82">
        <v>92685</v>
      </c>
      <c r="O45" s="55">
        <f t="shared" si="0"/>
        <v>4</v>
      </c>
      <c r="P45" s="82">
        <f t="shared" si="1"/>
        <v>92685</v>
      </c>
    </row>
    <row r="46" spans="2:16" ht="20.100000000000001" customHeight="1" thickBot="1" x14ac:dyDescent="0.3">
      <c r="B46" s="84" t="s">
        <v>181</v>
      </c>
      <c r="C46" s="55"/>
      <c r="D46" s="83"/>
      <c r="E46" s="55"/>
      <c r="F46" s="83"/>
      <c r="G46" s="55"/>
      <c r="H46" s="83"/>
      <c r="I46" s="55"/>
      <c r="J46" s="83"/>
      <c r="K46" s="55"/>
      <c r="L46" s="83"/>
      <c r="M46" s="55"/>
      <c r="N46" s="83"/>
      <c r="O46" s="55"/>
      <c r="P46" s="83"/>
    </row>
    <row r="47" spans="2:16" ht="20.100000000000001" customHeight="1" thickBot="1" x14ac:dyDescent="0.3">
      <c r="B47" s="84" t="s">
        <v>182</v>
      </c>
      <c r="C47" s="55"/>
      <c r="D47" s="82"/>
      <c r="E47" s="55"/>
      <c r="F47" s="82"/>
      <c r="G47" s="55">
        <v>0</v>
      </c>
      <c r="H47" s="82">
        <v>0</v>
      </c>
      <c r="I47" s="55">
        <v>1</v>
      </c>
      <c r="J47" s="82">
        <v>397.98</v>
      </c>
      <c r="K47" s="55"/>
      <c r="L47" s="82"/>
      <c r="M47" s="55"/>
      <c r="N47" s="82"/>
      <c r="O47" s="55">
        <f t="shared" si="0"/>
        <v>1</v>
      </c>
      <c r="P47" s="82">
        <f t="shared" si="1"/>
        <v>397.98</v>
      </c>
    </row>
    <row r="48" spans="2:16" ht="20.100000000000001" customHeight="1" thickBot="1" x14ac:dyDescent="0.3">
      <c r="B48" s="84" t="s">
        <v>173</v>
      </c>
      <c r="C48" s="55"/>
      <c r="D48" s="82"/>
      <c r="E48" s="55">
        <v>7</v>
      </c>
      <c r="F48" s="82">
        <v>179705.55</v>
      </c>
      <c r="G48" s="55">
        <v>5</v>
      </c>
      <c r="H48" s="82">
        <v>22411.58</v>
      </c>
      <c r="I48" s="55">
        <v>2</v>
      </c>
      <c r="J48" s="82">
        <v>16057.39</v>
      </c>
      <c r="K48" s="55"/>
      <c r="L48" s="82"/>
      <c r="M48" s="55">
        <v>75</v>
      </c>
      <c r="N48" s="82">
        <v>424859</v>
      </c>
      <c r="O48" s="55">
        <f>+E48+G48+I48+M48</f>
        <v>89</v>
      </c>
      <c r="P48" s="82">
        <f>+F48+H48+J48+N48</f>
        <v>643033.52</v>
      </c>
    </row>
    <row r="49" spans="2:16" ht="20.100000000000001" customHeight="1" thickBot="1" x14ac:dyDescent="0.3">
      <c r="B49" s="84" t="s">
        <v>183</v>
      </c>
      <c r="C49" s="55"/>
      <c r="D49" s="82"/>
      <c r="E49" s="55">
        <v>1</v>
      </c>
      <c r="F49" s="82">
        <v>3755.78</v>
      </c>
      <c r="G49" s="55">
        <v>1</v>
      </c>
      <c r="H49" s="82">
        <v>1575.39</v>
      </c>
      <c r="I49" s="55">
        <v>1</v>
      </c>
      <c r="J49" s="82">
        <v>304.55</v>
      </c>
      <c r="K49" s="55"/>
      <c r="L49" s="82"/>
      <c r="M49" s="55">
        <v>5</v>
      </c>
      <c r="N49" s="82">
        <v>12198.87</v>
      </c>
      <c r="O49" s="55">
        <f t="shared" si="0"/>
        <v>8</v>
      </c>
      <c r="P49" s="82">
        <f t="shared" si="1"/>
        <v>17834.59</v>
      </c>
    </row>
    <row r="50" spans="2:16" ht="20.100000000000001" customHeight="1" thickBot="1" x14ac:dyDescent="0.3">
      <c r="B50" s="84" t="s">
        <v>184</v>
      </c>
      <c r="C50" s="55"/>
      <c r="D50" s="82"/>
      <c r="E50" s="55"/>
      <c r="F50" s="82"/>
      <c r="G50" s="55"/>
      <c r="H50" s="82"/>
      <c r="I50" s="55"/>
      <c r="J50" s="82"/>
      <c r="K50" s="55"/>
      <c r="L50" s="82"/>
      <c r="M50" s="55"/>
      <c r="N50" s="82"/>
      <c r="O50" s="55"/>
      <c r="P50" s="82"/>
    </row>
    <row r="51" spans="2:16" ht="20.100000000000001" customHeight="1" thickBot="1" x14ac:dyDescent="0.3">
      <c r="B51" s="84" t="s">
        <v>185</v>
      </c>
      <c r="C51" s="55"/>
      <c r="D51" s="82"/>
      <c r="E51" s="55"/>
      <c r="F51" s="82"/>
      <c r="G51" s="55"/>
      <c r="H51" s="82"/>
      <c r="I51" s="55"/>
      <c r="J51" s="82"/>
      <c r="K51" s="55"/>
      <c r="L51" s="82"/>
      <c r="M51" s="55"/>
      <c r="N51" s="82"/>
      <c r="O51" s="55"/>
      <c r="P51" s="82"/>
    </row>
    <row r="52" spans="2:16" ht="20.100000000000001" customHeight="1" thickBot="1" x14ac:dyDescent="0.3">
      <c r="B52" s="84" t="s">
        <v>189</v>
      </c>
      <c r="C52" s="55"/>
      <c r="D52" s="82"/>
      <c r="E52" s="55">
        <v>6</v>
      </c>
      <c r="F52" s="82">
        <v>432341.29</v>
      </c>
      <c r="G52" s="55">
        <v>2</v>
      </c>
      <c r="H52" s="82">
        <v>321.81</v>
      </c>
      <c r="I52" s="55"/>
      <c r="J52" s="82"/>
      <c r="K52" s="55"/>
      <c r="L52" s="82"/>
      <c r="M52" s="55">
        <v>13</v>
      </c>
      <c r="N52" s="82">
        <v>144965.57999999999</v>
      </c>
      <c r="O52" s="55">
        <f>+E52+G52+I52+M52</f>
        <v>21</v>
      </c>
      <c r="P52" s="82">
        <f>+F52+H52+J52+N52</f>
        <v>577628.67999999993</v>
      </c>
    </row>
    <row r="53" spans="2:16" ht="20.100000000000001" customHeight="1" thickBot="1" x14ac:dyDescent="0.3">
      <c r="B53" s="84" t="s">
        <v>186</v>
      </c>
      <c r="C53" s="55"/>
      <c r="D53" s="82"/>
      <c r="E53" s="55"/>
      <c r="F53" s="82"/>
      <c r="G53" s="55"/>
      <c r="H53" s="82"/>
      <c r="I53" s="55"/>
      <c r="J53" s="82"/>
      <c r="K53" s="55"/>
      <c r="L53" s="82"/>
      <c r="M53" s="55"/>
      <c r="N53" s="82"/>
      <c r="O53" s="55"/>
      <c r="P53" s="82"/>
    </row>
    <row r="54" spans="2:16" ht="20.100000000000001" customHeight="1" thickBot="1" x14ac:dyDescent="0.3">
      <c r="B54" s="84" t="s">
        <v>187</v>
      </c>
      <c r="C54" s="55"/>
      <c r="D54" s="82"/>
      <c r="E54" s="55">
        <v>14</v>
      </c>
      <c r="F54" s="82">
        <v>414672.25</v>
      </c>
      <c r="G54" s="55">
        <v>9</v>
      </c>
      <c r="H54" s="82">
        <v>11443.52</v>
      </c>
      <c r="I54" s="55">
        <v>4</v>
      </c>
      <c r="J54" s="82">
        <v>2017.6</v>
      </c>
      <c r="K54" s="55"/>
      <c r="L54" s="82"/>
      <c r="M54" s="55">
        <v>51</v>
      </c>
      <c r="N54" s="82">
        <v>625828.31000000006</v>
      </c>
      <c r="O54" s="55">
        <f t="shared" si="0"/>
        <v>78</v>
      </c>
      <c r="P54" s="82">
        <f t="shared" si="1"/>
        <v>1053961.6800000002</v>
      </c>
    </row>
    <row r="55" spans="2:16" ht="20.100000000000001" customHeight="1" thickBot="1" x14ac:dyDescent="0.3">
      <c r="B55" s="84" t="s">
        <v>188</v>
      </c>
      <c r="C55" s="55"/>
      <c r="D55" s="82"/>
      <c r="E55" s="55"/>
      <c r="F55" s="82"/>
      <c r="G55" s="55">
        <v>0</v>
      </c>
      <c r="H55" s="82">
        <v>0</v>
      </c>
      <c r="I55" s="55"/>
      <c r="J55" s="82"/>
      <c r="K55" s="55"/>
      <c r="L55" s="82"/>
      <c r="M55" s="55">
        <v>2</v>
      </c>
      <c r="N55" s="82">
        <v>1318.43</v>
      </c>
      <c r="O55" s="55">
        <f t="shared" si="0"/>
        <v>2</v>
      </c>
      <c r="P55" s="82">
        <f t="shared" si="1"/>
        <v>1318.43</v>
      </c>
    </row>
    <row r="56" spans="2:16" ht="20.100000000000001" customHeight="1" thickBot="1" x14ac:dyDescent="0.3">
      <c r="B56" s="84" t="s">
        <v>190</v>
      </c>
      <c r="C56" s="55"/>
      <c r="D56" s="82"/>
      <c r="E56" s="55"/>
      <c r="F56" s="82"/>
      <c r="G56" s="55">
        <v>1</v>
      </c>
      <c r="H56" s="82">
        <v>1946.82</v>
      </c>
      <c r="I56" s="55">
        <v>3</v>
      </c>
      <c r="J56" s="82">
        <v>10739.18</v>
      </c>
      <c r="K56" s="55"/>
      <c r="L56" s="82"/>
      <c r="M56" s="55">
        <v>18</v>
      </c>
      <c r="N56" s="82">
        <v>165117.32999999999</v>
      </c>
      <c r="O56" s="55">
        <f t="shared" si="0"/>
        <v>22</v>
      </c>
      <c r="P56" s="82">
        <f t="shared" si="1"/>
        <v>177803.33</v>
      </c>
    </row>
    <row r="57" spans="2:16" ht="20.100000000000001" customHeight="1" thickBot="1" x14ac:dyDescent="0.3">
      <c r="B57" s="84" t="s">
        <v>191</v>
      </c>
      <c r="C57" s="55"/>
      <c r="D57" s="82"/>
      <c r="E57" s="55"/>
      <c r="F57" s="82"/>
      <c r="G57" s="55"/>
      <c r="H57" s="82"/>
      <c r="I57" s="55"/>
      <c r="J57" s="82"/>
      <c r="K57" s="55"/>
      <c r="L57" s="82"/>
      <c r="M57" s="55"/>
      <c r="N57" s="82"/>
      <c r="O57" s="55"/>
      <c r="P57" s="82"/>
    </row>
    <row r="58" spans="2:16" ht="20.100000000000001" customHeight="1" thickBot="1" x14ac:dyDescent="0.3">
      <c r="B58" s="84" t="s">
        <v>192</v>
      </c>
      <c r="C58" s="55"/>
      <c r="D58" s="82"/>
      <c r="E58" s="55">
        <v>2</v>
      </c>
      <c r="F58" s="82">
        <v>43380.18</v>
      </c>
      <c r="G58" s="55">
        <v>0</v>
      </c>
      <c r="H58" s="82">
        <v>0</v>
      </c>
      <c r="I58" s="55"/>
      <c r="J58" s="82"/>
      <c r="K58" s="55"/>
      <c r="L58" s="82"/>
      <c r="M58" s="55">
        <v>2</v>
      </c>
      <c r="N58" s="82">
        <v>60371.62</v>
      </c>
      <c r="O58" s="55">
        <f t="shared" si="0"/>
        <v>4</v>
      </c>
      <c r="P58" s="82">
        <f t="shared" si="1"/>
        <v>103751.8</v>
      </c>
    </row>
    <row r="59" spans="2:16" ht="20.100000000000001" customHeight="1" thickBot="1" x14ac:dyDescent="0.3">
      <c r="B59" s="84" t="s">
        <v>193</v>
      </c>
      <c r="C59" s="55"/>
      <c r="D59" s="82"/>
      <c r="E59" s="55">
        <v>7</v>
      </c>
      <c r="F59" s="82">
        <v>40897.629999999997</v>
      </c>
      <c r="G59" s="55">
        <v>2</v>
      </c>
      <c r="H59" s="82">
        <v>1174.0999999999999</v>
      </c>
      <c r="I59" s="55">
        <v>2</v>
      </c>
      <c r="J59" s="82">
        <v>643.15</v>
      </c>
      <c r="K59" s="55"/>
      <c r="L59" s="82"/>
      <c r="M59" s="55">
        <v>48</v>
      </c>
      <c r="N59" s="82">
        <v>710636.56</v>
      </c>
      <c r="O59" s="55">
        <f t="shared" si="0"/>
        <v>59</v>
      </c>
      <c r="P59" s="82">
        <f t="shared" si="1"/>
        <v>753351.44000000006</v>
      </c>
    </row>
    <row r="60" spans="2:16" ht="20.100000000000001" customHeight="1" thickBot="1" x14ac:dyDescent="0.3">
      <c r="B60" s="84" t="s">
        <v>194</v>
      </c>
      <c r="C60" s="55"/>
      <c r="D60" s="82"/>
      <c r="E60" s="55"/>
      <c r="F60" s="82"/>
      <c r="G60" s="55"/>
      <c r="H60" s="82"/>
      <c r="I60" s="55"/>
      <c r="J60" s="82"/>
      <c r="K60" s="55"/>
      <c r="L60" s="82"/>
      <c r="M60" s="55"/>
      <c r="N60" s="82"/>
      <c r="O60" s="55"/>
      <c r="P60" s="82"/>
    </row>
    <row r="61" spans="2:16" ht="20.100000000000001" customHeight="1" thickBot="1" x14ac:dyDescent="0.3">
      <c r="B61" s="84" t="s">
        <v>196</v>
      </c>
      <c r="C61" s="55"/>
      <c r="D61" s="82"/>
      <c r="E61" s="55"/>
      <c r="F61" s="82"/>
      <c r="G61" s="55">
        <v>0</v>
      </c>
      <c r="H61" s="82">
        <v>0</v>
      </c>
      <c r="I61" s="55"/>
      <c r="J61" s="82"/>
      <c r="K61" s="55"/>
      <c r="L61" s="82"/>
      <c r="M61" s="55">
        <v>1</v>
      </c>
      <c r="N61" s="82">
        <v>95496.62</v>
      </c>
      <c r="O61" s="55">
        <f t="shared" si="0"/>
        <v>1</v>
      </c>
      <c r="P61" s="82">
        <f t="shared" si="1"/>
        <v>95496.62</v>
      </c>
    </row>
    <row r="62" spans="2:16" ht="20.100000000000001" customHeight="1" thickBot="1" x14ac:dyDescent="0.3">
      <c r="B62" s="84" t="s">
        <v>197</v>
      </c>
      <c r="C62" s="55"/>
      <c r="D62" s="82"/>
      <c r="E62" s="55">
        <v>15</v>
      </c>
      <c r="F62" s="82">
        <v>154226.60999999999</v>
      </c>
      <c r="G62" s="55">
        <v>0</v>
      </c>
      <c r="H62" s="82">
        <v>0</v>
      </c>
      <c r="I62" s="55"/>
      <c r="J62" s="82"/>
      <c r="K62" s="55"/>
      <c r="L62" s="82"/>
      <c r="M62" s="55">
        <v>13</v>
      </c>
      <c r="N62" s="82">
        <v>230014.1</v>
      </c>
      <c r="O62" s="55">
        <f>+E62+G62+I62+M62</f>
        <v>28</v>
      </c>
      <c r="P62" s="82">
        <f>+F62+H62+J62+N62</f>
        <v>384240.70999999996</v>
      </c>
    </row>
    <row r="63" spans="2:16" ht="20.100000000000001" customHeight="1" thickBot="1" x14ac:dyDescent="0.3">
      <c r="B63" s="84" t="s">
        <v>98</v>
      </c>
      <c r="C63" s="55"/>
      <c r="D63" s="82"/>
      <c r="E63" s="55"/>
      <c r="F63" s="82"/>
      <c r="G63" s="55"/>
      <c r="H63" s="82"/>
      <c r="I63" s="55"/>
      <c r="J63" s="82"/>
      <c r="K63" s="55"/>
      <c r="L63" s="82"/>
      <c r="M63" s="55"/>
      <c r="N63" s="82"/>
      <c r="O63" s="55"/>
      <c r="P63" s="82"/>
    </row>
    <row r="64" spans="2:16" ht="20.100000000000001" customHeight="1" thickBot="1" x14ac:dyDescent="0.3">
      <c r="B64" s="84" t="s">
        <v>99</v>
      </c>
      <c r="C64" s="55"/>
      <c r="D64" s="82"/>
      <c r="E64" s="55"/>
      <c r="F64" s="82"/>
      <c r="G64" s="55"/>
      <c r="H64" s="82"/>
      <c r="I64" s="55"/>
      <c r="J64" s="82"/>
      <c r="K64" s="55"/>
      <c r="L64" s="82"/>
      <c r="M64" s="55"/>
      <c r="N64" s="82"/>
      <c r="O64" s="55"/>
      <c r="P64" s="82"/>
    </row>
    <row r="65" spans="2:17" s="64" customFormat="1" ht="20.100000000000001" customHeight="1" thickBot="1" x14ac:dyDescent="0.3">
      <c r="B65" s="79" t="s">
        <v>114</v>
      </c>
      <c r="C65" s="87"/>
      <c r="D65" s="88"/>
      <c r="E65" s="89">
        <f t="shared" ref="E65:N65" si="2">SUM(E13:E64)</f>
        <v>190</v>
      </c>
      <c r="F65" s="88">
        <f t="shared" si="2"/>
        <v>5729756.3499999996</v>
      </c>
      <c r="G65" s="89">
        <f t="shared" si="2"/>
        <v>62</v>
      </c>
      <c r="H65" s="88">
        <f t="shared" si="2"/>
        <v>81104.180000000022</v>
      </c>
      <c r="I65" s="89">
        <f t="shared" si="2"/>
        <v>63</v>
      </c>
      <c r="J65" s="88">
        <f t="shared" si="2"/>
        <v>101018.62</v>
      </c>
      <c r="K65" s="89"/>
      <c r="L65" s="88"/>
      <c r="M65" s="90">
        <f t="shared" si="2"/>
        <v>903</v>
      </c>
      <c r="N65" s="88">
        <f t="shared" si="2"/>
        <v>11463272.447999995</v>
      </c>
      <c r="O65" s="89">
        <f>SUM(O13:O64)</f>
        <v>1218</v>
      </c>
      <c r="P65" s="88">
        <f>SUM(P13:P64)</f>
        <v>17375151.597999997</v>
      </c>
      <c r="Q65" s="86"/>
    </row>
    <row r="66" spans="2:17" x14ac:dyDescent="0.25">
      <c r="B66" s="72"/>
    </row>
    <row r="67" spans="2:17" x14ac:dyDescent="0.25">
      <c r="B67" s="68"/>
    </row>
    <row r="68" spans="2:17" x14ac:dyDescent="0.25">
      <c r="B68" s="68"/>
    </row>
    <row r="69" spans="2:17" x14ac:dyDescent="0.25">
      <c r="B69" s="68"/>
    </row>
    <row r="70" spans="2:17" x14ac:dyDescent="0.25">
      <c r="B70" s="68"/>
    </row>
    <row r="71" spans="2:17" x14ac:dyDescent="0.25">
      <c r="B71" s="68"/>
    </row>
    <row r="72" spans="2:17" x14ac:dyDescent="0.25">
      <c r="B72" s="68"/>
    </row>
    <row r="73" spans="2:17" x14ac:dyDescent="0.25">
      <c r="B73" s="68"/>
    </row>
    <row r="74" spans="2:17" x14ac:dyDescent="0.25">
      <c r="B74" s="68"/>
    </row>
    <row r="75" spans="2:17" x14ac:dyDescent="0.25">
      <c r="B75" s="68"/>
    </row>
    <row r="76" spans="2:17" x14ac:dyDescent="0.25">
      <c r="B76" s="68"/>
    </row>
    <row r="77" spans="2:17" x14ac:dyDescent="0.25">
      <c r="B77" s="68"/>
    </row>
    <row r="78" spans="2:17" x14ac:dyDescent="0.25">
      <c r="B78" s="68"/>
    </row>
    <row r="79" spans="2:17" x14ac:dyDescent="0.25">
      <c r="B79" s="68"/>
    </row>
    <row r="80" spans="2:17" x14ac:dyDescent="0.25">
      <c r="B80" s="68"/>
    </row>
    <row r="81" spans="2:2" x14ac:dyDescent="0.25">
      <c r="B81" s="68"/>
    </row>
    <row r="82" spans="2:2" x14ac:dyDescent="0.25">
      <c r="B82" s="68"/>
    </row>
    <row r="83" spans="2:2" x14ac:dyDescent="0.25">
      <c r="B83" s="68"/>
    </row>
    <row r="84" spans="2:2" x14ac:dyDescent="0.25">
      <c r="B84" s="70"/>
    </row>
    <row r="85" spans="2:2" x14ac:dyDescent="0.25">
      <c r="B85" s="70"/>
    </row>
    <row r="86" spans="2:2" x14ac:dyDescent="0.25">
      <c r="B86" s="67"/>
    </row>
    <row r="87" spans="2:2" x14ac:dyDescent="0.25">
      <c r="B87" s="67"/>
    </row>
  </sheetData>
  <mergeCells count="7">
    <mergeCell ref="M11:N11"/>
    <mergeCell ref="O11:P11"/>
    <mergeCell ref="C11:D11"/>
    <mergeCell ref="K11:L11"/>
    <mergeCell ref="E11:F11"/>
    <mergeCell ref="G11:H11"/>
    <mergeCell ref="I11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87"/>
  <sheetViews>
    <sheetView showGridLines="0" zoomScaleNormal="100" workbookViewId="0"/>
  </sheetViews>
  <sheetFormatPr baseColWidth="10" defaultRowHeight="15" x14ac:dyDescent="0.25"/>
  <cols>
    <col min="1" max="1" width="11.42578125" style="64"/>
    <col min="2" max="2" width="25.85546875" style="64" bestFit="1" customWidth="1"/>
    <col min="3" max="16" width="20.7109375" customWidth="1"/>
  </cols>
  <sheetData>
    <row r="1" spans="1:16" s="43" customFormat="1" x14ac:dyDescent="0.25">
      <c r="A1" s="64"/>
      <c r="B1" s="64"/>
    </row>
    <row r="2" spans="1:16" s="43" customFormat="1" x14ac:dyDescent="0.25">
      <c r="A2" s="64"/>
      <c r="B2" s="64"/>
    </row>
    <row r="3" spans="1:16" s="43" customFormat="1" ht="18" x14ac:dyDescent="0.25">
      <c r="A3" s="64"/>
      <c r="B3" s="64"/>
      <c r="C3" s="47"/>
      <c r="E3" s="47"/>
      <c r="G3" s="48"/>
      <c r="H3" s="49"/>
    </row>
    <row r="4" spans="1:16" s="43" customFormat="1" ht="18" x14ac:dyDescent="0.25">
      <c r="A4" s="64"/>
      <c r="B4" s="64"/>
      <c r="C4" s="47"/>
      <c r="E4" s="47"/>
      <c r="G4" s="48"/>
      <c r="H4" s="49"/>
    </row>
    <row r="5" spans="1:16" s="43" customFormat="1" ht="18" x14ac:dyDescent="0.25">
      <c r="A5" s="64"/>
      <c r="B5" s="64"/>
      <c r="C5" s="47"/>
      <c r="E5" s="47"/>
      <c r="G5" s="48"/>
      <c r="H5" s="49"/>
    </row>
    <row r="6" spans="1:16" s="43" customFormat="1" ht="18" x14ac:dyDescent="0.25">
      <c r="A6" s="64"/>
      <c r="B6" s="64"/>
      <c r="C6" s="47"/>
      <c r="E6" s="47"/>
      <c r="G6" s="48"/>
      <c r="H6" s="49"/>
    </row>
    <row r="11" spans="1:16" s="64" customFormat="1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1:16" ht="20.100000000000001" customHeight="1" thickBot="1" x14ac:dyDescent="0.3">
      <c r="B12" s="78" t="s">
        <v>1</v>
      </c>
      <c r="C12" s="54" t="s">
        <v>96</v>
      </c>
      <c r="D12" s="58" t="s">
        <v>49</v>
      </c>
      <c r="E12" s="54" t="s">
        <v>96</v>
      </c>
      <c r="F12" s="58" t="s">
        <v>49</v>
      </c>
      <c r="G12" s="54" t="s">
        <v>96</v>
      </c>
      <c r="H12" s="58" t="s">
        <v>49</v>
      </c>
      <c r="I12" s="54" t="s">
        <v>96</v>
      </c>
      <c r="J12" s="58" t="s">
        <v>49</v>
      </c>
      <c r="K12" s="54" t="s">
        <v>96</v>
      </c>
      <c r="L12" s="58" t="s">
        <v>49</v>
      </c>
      <c r="M12" s="54" t="s">
        <v>96</v>
      </c>
      <c r="N12" s="58" t="s">
        <v>49</v>
      </c>
      <c r="O12" s="54" t="s">
        <v>96</v>
      </c>
      <c r="P12" s="58" t="s">
        <v>49</v>
      </c>
    </row>
    <row r="13" spans="1:16" ht="20.100000000000001" customHeight="1" thickBot="1" x14ac:dyDescent="0.3">
      <c r="B13" s="84" t="s">
        <v>151</v>
      </c>
      <c r="C13" s="55"/>
      <c r="D13" s="82"/>
      <c r="E13" s="55">
        <v>1</v>
      </c>
      <c r="F13" s="82">
        <v>5249.52</v>
      </c>
      <c r="G13" s="55"/>
      <c r="H13" s="82"/>
      <c r="I13" s="55">
        <v>1</v>
      </c>
      <c r="J13" s="82">
        <v>948.84</v>
      </c>
      <c r="K13" s="55"/>
      <c r="L13" s="82"/>
      <c r="M13" s="55">
        <v>2</v>
      </c>
      <c r="N13" s="82">
        <v>29312.85</v>
      </c>
      <c r="O13" s="55">
        <v>4</v>
      </c>
      <c r="P13" s="82">
        <v>35511.21</v>
      </c>
    </row>
    <row r="14" spans="1:16" ht="20.100000000000001" customHeight="1" thickBot="1" x14ac:dyDescent="0.3">
      <c r="B14" s="84" t="s">
        <v>152</v>
      </c>
      <c r="C14" s="55"/>
      <c r="D14" s="82"/>
      <c r="E14" s="55">
        <v>5</v>
      </c>
      <c r="F14" s="82">
        <v>43247.51</v>
      </c>
      <c r="G14" s="55"/>
      <c r="H14" s="82"/>
      <c r="I14" s="55"/>
      <c r="J14" s="82"/>
      <c r="K14" s="55"/>
      <c r="L14" s="82"/>
      <c r="M14" s="55">
        <v>143</v>
      </c>
      <c r="N14" s="82">
        <v>1032111.09</v>
      </c>
      <c r="O14" s="55">
        <v>148</v>
      </c>
      <c r="P14" s="82">
        <v>1075358.5999999999</v>
      </c>
    </row>
    <row r="15" spans="1:16" ht="20.100000000000001" customHeight="1" thickBot="1" x14ac:dyDescent="0.3">
      <c r="B15" s="84" t="s">
        <v>153</v>
      </c>
      <c r="C15" s="55"/>
      <c r="D15" s="82"/>
      <c r="E15" s="55">
        <v>4</v>
      </c>
      <c r="F15" s="82">
        <v>104464.48</v>
      </c>
      <c r="G15" s="55">
        <v>2</v>
      </c>
      <c r="H15" s="82">
        <v>2500</v>
      </c>
      <c r="I15" s="55">
        <v>2</v>
      </c>
      <c r="J15" s="82">
        <v>1437.72</v>
      </c>
      <c r="K15" s="55"/>
      <c r="L15" s="82"/>
      <c r="M15" s="55">
        <v>7</v>
      </c>
      <c r="N15" s="82">
        <v>64675.55</v>
      </c>
      <c r="O15" s="55">
        <v>15</v>
      </c>
      <c r="P15" s="82">
        <v>173077.75</v>
      </c>
    </row>
    <row r="16" spans="1:16" ht="20.100000000000001" customHeight="1" thickBot="1" x14ac:dyDescent="0.3">
      <c r="B16" s="84" t="s">
        <v>150</v>
      </c>
      <c r="C16" s="55"/>
      <c r="D16" s="82"/>
      <c r="E16" s="55"/>
      <c r="F16" s="82"/>
      <c r="G16" s="55"/>
      <c r="H16" s="82"/>
      <c r="I16" s="55"/>
      <c r="J16" s="82"/>
      <c r="K16" s="55"/>
      <c r="L16" s="82"/>
      <c r="M16" s="55">
        <v>2</v>
      </c>
      <c r="N16" s="82">
        <v>11171.16</v>
      </c>
      <c r="O16" s="55">
        <v>2</v>
      </c>
      <c r="P16" s="82">
        <v>11171.16</v>
      </c>
    </row>
    <row r="17" spans="2:16" ht="20.100000000000001" customHeight="1" thickBot="1" x14ac:dyDescent="0.3">
      <c r="B17" s="84" t="s">
        <v>154</v>
      </c>
      <c r="C17" s="55"/>
      <c r="D17" s="82"/>
      <c r="E17" s="55"/>
      <c r="F17" s="82"/>
      <c r="G17" s="55">
        <v>4</v>
      </c>
      <c r="H17" s="82">
        <v>3477.12</v>
      </c>
      <c r="I17" s="55">
        <v>6</v>
      </c>
      <c r="J17" s="82">
        <v>3113.56</v>
      </c>
      <c r="K17" s="55"/>
      <c r="L17" s="82"/>
      <c r="M17" s="55">
        <v>7</v>
      </c>
      <c r="N17" s="82">
        <v>223975.28</v>
      </c>
      <c r="O17" s="55">
        <v>17</v>
      </c>
      <c r="P17" s="82">
        <v>230565.96</v>
      </c>
    </row>
    <row r="18" spans="2:16" s="64" customFormat="1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1"/>
    </row>
    <row r="19" spans="2:16" ht="20.100000000000001" customHeight="1" thickBot="1" x14ac:dyDescent="0.3">
      <c r="B19" s="84" t="s">
        <v>156</v>
      </c>
      <c r="C19" s="55"/>
      <c r="D19" s="82"/>
      <c r="E19" s="55">
        <v>9</v>
      </c>
      <c r="F19" s="82">
        <v>55040.83</v>
      </c>
      <c r="G19" s="55">
        <v>16</v>
      </c>
      <c r="H19" s="82">
        <v>10288.4</v>
      </c>
      <c r="I19" s="55">
        <v>9</v>
      </c>
      <c r="J19" s="82">
        <v>3784.25</v>
      </c>
      <c r="K19" s="55"/>
      <c r="L19" s="82"/>
      <c r="M19" s="55">
        <v>16</v>
      </c>
      <c r="N19" s="82">
        <v>147687.93</v>
      </c>
      <c r="O19" s="55">
        <v>50</v>
      </c>
      <c r="P19" s="82">
        <v>216801.41</v>
      </c>
    </row>
    <row r="20" spans="2:16" ht="20.100000000000001" customHeight="1" thickBot="1" x14ac:dyDescent="0.3">
      <c r="B20" s="84" t="s">
        <v>171</v>
      </c>
      <c r="C20" s="55"/>
      <c r="D20" s="82"/>
      <c r="E20" s="55">
        <v>9</v>
      </c>
      <c r="F20" s="82">
        <v>68147.03</v>
      </c>
      <c r="G20" s="55">
        <v>1</v>
      </c>
      <c r="H20" s="82">
        <v>547.21</v>
      </c>
      <c r="I20" s="55">
        <v>3</v>
      </c>
      <c r="J20" s="82">
        <v>3117.7</v>
      </c>
      <c r="K20" s="55"/>
      <c r="L20" s="82"/>
      <c r="M20" s="55">
        <v>34</v>
      </c>
      <c r="N20" s="82">
        <v>393803.65</v>
      </c>
      <c r="O20" s="55">
        <v>47</v>
      </c>
      <c r="P20" s="82">
        <v>465615.59</v>
      </c>
    </row>
    <row r="21" spans="2:16" ht="20.100000000000001" customHeight="1" thickBot="1" x14ac:dyDescent="0.3">
      <c r="B21" s="84" t="s">
        <v>157</v>
      </c>
      <c r="C21" s="55"/>
      <c r="D21" s="82"/>
      <c r="E21" s="55">
        <v>70</v>
      </c>
      <c r="F21" s="82">
        <v>888647.17</v>
      </c>
      <c r="G21" s="55">
        <v>12</v>
      </c>
      <c r="H21" s="82">
        <v>4598.3900000000003</v>
      </c>
      <c r="I21" s="55">
        <v>17</v>
      </c>
      <c r="J21" s="82">
        <v>13139.67</v>
      </c>
      <c r="K21" s="55"/>
      <c r="L21" s="82"/>
      <c r="M21" s="55">
        <v>306</v>
      </c>
      <c r="N21" s="82">
        <v>3535345.48</v>
      </c>
      <c r="O21" s="55">
        <v>405</v>
      </c>
      <c r="P21" s="82">
        <v>4441730.71</v>
      </c>
    </row>
    <row r="22" spans="2:16" ht="20.100000000000001" customHeight="1" thickBot="1" x14ac:dyDescent="0.3">
      <c r="B22" s="84" t="s">
        <v>195</v>
      </c>
      <c r="C22" s="55"/>
      <c r="D22" s="82"/>
      <c r="E22" s="55"/>
      <c r="F22" s="82"/>
      <c r="G22" s="55"/>
      <c r="H22" s="82"/>
      <c r="I22" s="55"/>
      <c r="J22" s="82"/>
      <c r="K22" s="55"/>
      <c r="L22" s="82"/>
      <c r="M22" s="55">
        <v>9</v>
      </c>
      <c r="N22" s="82">
        <v>69432.34</v>
      </c>
      <c r="O22" s="55">
        <v>9</v>
      </c>
      <c r="P22" s="82">
        <v>69432.34</v>
      </c>
    </row>
    <row r="23" spans="2:16" ht="20.100000000000001" customHeight="1" thickBot="1" x14ac:dyDescent="0.3">
      <c r="B23" s="84" t="s">
        <v>158</v>
      </c>
      <c r="C23" s="55"/>
      <c r="D23" s="82"/>
      <c r="E23" s="55"/>
      <c r="F23" s="82"/>
      <c r="G23" s="55"/>
      <c r="H23" s="82"/>
      <c r="I23" s="55"/>
      <c r="J23" s="82"/>
      <c r="K23" s="55"/>
      <c r="L23" s="82"/>
      <c r="M23" s="55"/>
      <c r="N23" s="82"/>
      <c r="O23" s="55"/>
      <c r="P23" s="82"/>
    </row>
    <row r="24" spans="2:16" ht="20.100000000000001" customHeight="1" thickBot="1" x14ac:dyDescent="0.3">
      <c r="B24" s="84" t="s">
        <v>159</v>
      </c>
      <c r="C24" s="55"/>
      <c r="D24" s="82"/>
      <c r="E24" s="55">
        <v>1</v>
      </c>
      <c r="F24" s="82">
        <v>17230.97</v>
      </c>
      <c r="G24" s="55"/>
      <c r="H24" s="82"/>
      <c r="I24" s="55"/>
      <c r="J24" s="82"/>
      <c r="K24" s="55"/>
      <c r="L24" s="82"/>
      <c r="M24" s="55">
        <v>1</v>
      </c>
      <c r="N24" s="82">
        <v>4805.1000000000004</v>
      </c>
      <c r="O24" s="55">
        <v>2</v>
      </c>
      <c r="P24" s="82">
        <v>22036.07</v>
      </c>
    </row>
    <row r="25" spans="2:16" ht="20.100000000000001" customHeight="1" thickBot="1" x14ac:dyDescent="0.3">
      <c r="B25" s="84" t="s">
        <v>160</v>
      </c>
      <c r="C25" s="55"/>
      <c r="D25" s="82"/>
      <c r="E25" s="55">
        <v>4</v>
      </c>
      <c r="F25" s="82">
        <v>85516.25</v>
      </c>
      <c r="G25" s="55"/>
      <c r="H25" s="82"/>
      <c r="I25" s="55"/>
      <c r="J25" s="82"/>
      <c r="K25" s="55"/>
      <c r="L25" s="82"/>
      <c r="M25" s="55">
        <v>1</v>
      </c>
      <c r="N25" s="82">
        <v>1670.67</v>
      </c>
      <c r="O25" s="55">
        <v>5</v>
      </c>
      <c r="P25" s="82">
        <v>87186.92</v>
      </c>
    </row>
    <row r="26" spans="2:16" ht="20.100000000000001" customHeight="1" thickBot="1" x14ac:dyDescent="0.3">
      <c r="B26" s="84" t="s">
        <v>91</v>
      </c>
      <c r="C26" s="55"/>
      <c r="D26" s="82"/>
      <c r="E26" s="55"/>
      <c r="F26" s="82"/>
      <c r="G26" s="55"/>
      <c r="H26" s="82"/>
      <c r="I26" s="55"/>
      <c r="J26" s="82"/>
      <c r="K26" s="55"/>
      <c r="L26" s="82"/>
      <c r="M26" s="55"/>
      <c r="N26" s="82"/>
      <c r="O26" s="55"/>
      <c r="P26" s="82"/>
    </row>
    <row r="27" spans="2:16" ht="20.100000000000001" customHeight="1" thickBot="1" x14ac:dyDescent="0.3">
      <c r="B27" s="84" t="s">
        <v>161</v>
      </c>
      <c r="C27" s="55"/>
      <c r="D27" s="82"/>
      <c r="E27" s="55"/>
      <c r="F27" s="82"/>
      <c r="G27" s="55"/>
      <c r="H27" s="82"/>
      <c r="I27" s="55"/>
      <c r="J27" s="82"/>
      <c r="K27" s="55"/>
      <c r="L27" s="82"/>
      <c r="M27" s="55">
        <v>1</v>
      </c>
      <c r="N27" s="82">
        <v>3867.61</v>
      </c>
      <c r="O27" s="55">
        <v>1</v>
      </c>
      <c r="P27" s="82">
        <v>3867.61</v>
      </c>
    </row>
    <row r="28" spans="2:16" ht="20.100000000000001" customHeight="1" thickBot="1" x14ac:dyDescent="0.3">
      <c r="B28" s="84" t="s">
        <v>162</v>
      </c>
      <c r="C28" s="55"/>
      <c r="D28" s="82"/>
      <c r="E28" s="55">
        <v>3</v>
      </c>
      <c r="F28" s="82">
        <v>96701.51</v>
      </c>
      <c r="G28" s="55"/>
      <c r="H28" s="82"/>
      <c r="I28" s="55"/>
      <c r="J28" s="82"/>
      <c r="K28" s="55"/>
      <c r="L28" s="82"/>
      <c r="M28" s="55">
        <v>1</v>
      </c>
      <c r="N28" s="82">
        <v>46747.76</v>
      </c>
      <c r="O28" s="55">
        <v>4</v>
      </c>
      <c r="P28" s="82">
        <v>143449.26999999999</v>
      </c>
    </row>
    <row r="29" spans="2:16" ht="20.100000000000001" customHeight="1" thickBot="1" x14ac:dyDescent="0.3">
      <c r="B29" s="84" t="s">
        <v>163</v>
      </c>
      <c r="C29" s="55"/>
      <c r="D29" s="82"/>
      <c r="E29" s="55">
        <v>9</v>
      </c>
      <c r="F29" s="82">
        <v>42562.45</v>
      </c>
      <c r="G29" s="55"/>
      <c r="H29" s="82"/>
      <c r="I29" s="55"/>
      <c r="J29" s="82"/>
      <c r="K29" s="55"/>
      <c r="L29" s="82"/>
      <c r="M29" s="55">
        <v>2</v>
      </c>
      <c r="N29" s="82">
        <v>21159.64</v>
      </c>
      <c r="O29" s="55">
        <v>11</v>
      </c>
      <c r="P29" s="82">
        <v>63722.09</v>
      </c>
    </row>
    <row r="30" spans="2:16" ht="20.100000000000001" customHeight="1" thickBot="1" x14ac:dyDescent="0.3">
      <c r="B30" s="84" t="s">
        <v>149</v>
      </c>
      <c r="C30" s="55"/>
      <c r="D30" s="82"/>
      <c r="E30" s="55">
        <v>12</v>
      </c>
      <c r="F30" s="82">
        <v>194153.33</v>
      </c>
      <c r="G30" s="55"/>
      <c r="H30" s="82"/>
      <c r="I30" s="55">
        <v>3</v>
      </c>
      <c r="J30" s="82">
        <v>418.42</v>
      </c>
      <c r="K30" s="55"/>
      <c r="L30" s="82"/>
      <c r="M30" s="55">
        <v>55</v>
      </c>
      <c r="N30" s="82">
        <v>924406.41</v>
      </c>
      <c r="O30" s="55">
        <v>70</v>
      </c>
      <c r="P30" s="82">
        <v>1118978.1600000001</v>
      </c>
    </row>
    <row r="31" spans="2:16" ht="20.100000000000001" customHeight="1" thickBot="1" x14ac:dyDescent="0.3">
      <c r="B31" s="84" t="s">
        <v>164</v>
      </c>
      <c r="C31" s="55"/>
      <c r="D31" s="82"/>
      <c r="E31" s="55">
        <v>2</v>
      </c>
      <c r="F31" s="82">
        <v>28589.94</v>
      </c>
      <c r="G31" s="55"/>
      <c r="H31" s="82"/>
      <c r="I31" s="55"/>
      <c r="J31" s="82"/>
      <c r="K31" s="55"/>
      <c r="L31" s="82"/>
      <c r="M31" s="55">
        <v>3</v>
      </c>
      <c r="N31" s="82">
        <v>25473.41</v>
      </c>
      <c r="O31" s="55">
        <v>5</v>
      </c>
      <c r="P31" s="82">
        <v>54063.35</v>
      </c>
    </row>
    <row r="32" spans="2:16" ht="20.100000000000001" customHeight="1" thickBot="1" x14ac:dyDescent="0.3">
      <c r="B32" s="84" t="s">
        <v>168</v>
      </c>
      <c r="C32" s="55"/>
      <c r="D32" s="82"/>
      <c r="E32" s="55"/>
      <c r="F32" s="82"/>
      <c r="G32" s="55"/>
      <c r="H32" s="82"/>
      <c r="I32" s="55"/>
      <c r="J32" s="82"/>
      <c r="K32" s="55"/>
      <c r="L32" s="82"/>
      <c r="M32" s="55">
        <v>1</v>
      </c>
      <c r="N32" s="82">
        <v>570.5</v>
      </c>
      <c r="O32" s="55">
        <v>1</v>
      </c>
      <c r="P32" s="82">
        <v>570.5</v>
      </c>
    </row>
    <row r="33" spans="2:16" ht="20.100000000000001" customHeight="1" thickBot="1" x14ac:dyDescent="0.3">
      <c r="B33" s="84" t="s">
        <v>165</v>
      </c>
      <c r="C33" s="55"/>
      <c r="D33" s="82"/>
      <c r="E33" s="55">
        <v>4</v>
      </c>
      <c r="F33" s="82">
        <v>31022.17</v>
      </c>
      <c r="G33" s="55">
        <v>2</v>
      </c>
      <c r="H33" s="82">
        <v>1914.02</v>
      </c>
      <c r="I33" s="55">
        <v>3</v>
      </c>
      <c r="J33" s="82">
        <v>740.2</v>
      </c>
      <c r="K33" s="55"/>
      <c r="L33" s="82"/>
      <c r="M33" s="55"/>
      <c r="N33" s="82"/>
      <c r="O33" s="55">
        <v>9</v>
      </c>
      <c r="P33" s="82">
        <v>33676.389999999992</v>
      </c>
    </row>
    <row r="34" spans="2:16" ht="20.100000000000001" customHeight="1" thickBot="1" x14ac:dyDescent="0.3">
      <c r="B34" s="84" t="s">
        <v>166</v>
      </c>
      <c r="C34" s="55"/>
      <c r="D34" s="82"/>
      <c r="E34" s="55">
        <v>2</v>
      </c>
      <c r="F34" s="82">
        <v>21027.84</v>
      </c>
      <c r="G34" s="55"/>
      <c r="H34" s="82"/>
      <c r="I34" s="55"/>
      <c r="J34" s="82"/>
      <c r="K34" s="55"/>
      <c r="L34" s="82"/>
      <c r="M34" s="55">
        <v>8</v>
      </c>
      <c r="N34" s="82">
        <v>84992.73</v>
      </c>
      <c r="O34" s="55">
        <v>10</v>
      </c>
      <c r="P34" s="82">
        <v>106020.56999999999</v>
      </c>
    </row>
    <row r="35" spans="2:16" ht="20.100000000000001" customHeight="1" thickBot="1" x14ac:dyDescent="0.3">
      <c r="B35" s="84" t="s">
        <v>167</v>
      </c>
      <c r="C35" s="55"/>
      <c r="D35" s="82"/>
      <c r="E35" s="55"/>
      <c r="F35" s="82"/>
      <c r="G35" s="55"/>
      <c r="H35" s="82"/>
      <c r="I35" s="55"/>
      <c r="J35" s="82"/>
      <c r="K35" s="55"/>
      <c r="L35" s="82"/>
      <c r="M35" s="55">
        <v>8</v>
      </c>
      <c r="N35" s="82">
        <v>80279.839999999997</v>
      </c>
      <c r="O35" s="55">
        <v>8</v>
      </c>
      <c r="P35" s="82">
        <v>80279.839999999997</v>
      </c>
    </row>
    <row r="36" spans="2:16" ht="20.100000000000001" customHeight="1" thickBot="1" x14ac:dyDescent="0.3">
      <c r="B36" s="84" t="s">
        <v>169</v>
      </c>
      <c r="C36" s="55"/>
      <c r="D36" s="82"/>
      <c r="E36" s="55">
        <v>6</v>
      </c>
      <c r="F36" s="82">
        <v>63847.31</v>
      </c>
      <c r="G36" s="55">
        <v>2</v>
      </c>
      <c r="H36" s="82">
        <v>808.3</v>
      </c>
      <c r="I36" s="55">
        <v>3</v>
      </c>
      <c r="J36" s="82">
        <v>1149.8</v>
      </c>
      <c r="K36" s="55"/>
      <c r="L36" s="82"/>
      <c r="M36" s="55">
        <v>7</v>
      </c>
      <c r="N36" s="82">
        <v>163919.99</v>
      </c>
      <c r="O36" s="55">
        <v>18</v>
      </c>
      <c r="P36" s="82">
        <v>229725.4</v>
      </c>
    </row>
    <row r="37" spans="2:16" ht="20.100000000000001" customHeight="1" thickBot="1" x14ac:dyDescent="0.3">
      <c r="B37" s="84" t="s">
        <v>170</v>
      </c>
      <c r="C37" s="55"/>
      <c r="D37" s="82"/>
      <c r="E37" s="55"/>
      <c r="F37" s="82"/>
      <c r="G37" s="55"/>
      <c r="H37" s="82"/>
      <c r="I37" s="55"/>
      <c r="J37" s="82"/>
      <c r="K37" s="55"/>
      <c r="L37" s="82"/>
      <c r="M37" s="55"/>
      <c r="N37" s="82"/>
      <c r="O37" s="55"/>
      <c r="P37" s="82"/>
    </row>
    <row r="38" spans="2:16" ht="20.100000000000001" customHeight="1" thickBot="1" x14ac:dyDescent="0.3">
      <c r="B38" s="84" t="s">
        <v>172</v>
      </c>
      <c r="C38" s="55"/>
      <c r="D38" s="82"/>
      <c r="E38" s="55"/>
      <c r="F38" s="82"/>
      <c r="G38" s="55"/>
      <c r="H38" s="82"/>
      <c r="I38" s="55"/>
      <c r="J38" s="82"/>
      <c r="K38" s="55"/>
      <c r="L38" s="82"/>
      <c r="M38" s="55">
        <v>1</v>
      </c>
      <c r="N38" s="82">
        <v>12294.18</v>
      </c>
      <c r="O38" s="55">
        <v>1</v>
      </c>
      <c r="P38" s="82">
        <v>12294.18</v>
      </c>
    </row>
    <row r="39" spans="2:16" ht="20.100000000000001" customHeight="1" thickBot="1" x14ac:dyDescent="0.3">
      <c r="B39" s="84" t="s">
        <v>174</v>
      </c>
      <c r="C39" s="55"/>
      <c r="D39" s="82"/>
      <c r="E39" s="55"/>
      <c r="F39" s="82"/>
      <c r="G39" s="55"/>
      <c r="H39" s="82"/>
      <c r="I39" s="55">
        <v>1</v>
      </c>
      <c r="J39" s="82">
        <v>725.49</v>
      </c>
      <c r="K39" s="55"/>
      <c r="L39" s="82"/>
      <c r="M39" s="55">
        <v>2</v>
      </c>
      <c r="N39" s="82">
        <v>3301.34</v>
      </c>
      <c r="O39" s="55">
        <v>3</v>
      </c>
      <c r="P39" s="82">
        <v>4026.83</v>
      </c>
    </row>
    <row r="40" spans="2:16" ht="20.100000000000001" customHeight="1" thickBot="1" x14ac:dyDescent="0.3">
      <c r="B40" s="84" t="s">
        <v>175</v>
      </c>
      <c r="C40" s="55"/>
      <c r="D40" s="82"/>
      <c r="E40" s="55">
        <v>3</v>
      </c>
      <c r="F40" s="82">
        <v>13892.45</v>
      </c>
      <c r="G40" s="55"/>
      <c r="H40" s="82"/>
      <c r="I40" s="55"/>
      <c r="J40" s="82"/>
      <c r="K40" s="55"/>
      <c r="L40" s="82"/>
      <c r="M40" s="55">
        <v>5</v>
      </c>
      <c r="N40" s="82">
        <v>149545.82</v>
      </c>
      <c r="O40" s="55">
        <v>8</v>
      </c>
      <c r="P40" s="82">
        <v>163438.27000000002</v>
      </c>
    </row>
    <row r="41" spans="2:16" ht="20.100000000000001" customHeight="1" thickBot="1" x14ac:dyDescent="0.3">
      <c r="B41" s="84" t="s">
        <v>176</v>
      </c>
      <c r="C41" s="55"/>
      <c r="D41" s="82"/>
      <c r="E41" s="55">
        <v>2</v>
      </c>
      <c r="F41" s="82">
        <v>7458.16</v>
      </c>
      <c r="G41" s="55"/>
      <c r="H41" s="82"/>
      <c r="I41" s="55">
        <v>1</v>
      </c>
      <c r="J41" s="82">
        <v>53.81</v>
      </c>
      <c r="K41" s="55"/>
      <c r="L41" s="82"/>
      <c r="M41" s="55">
        <v>1</v>
      </c>
      <c r="N41" s="82">
        <v>3886.4</v>
      </c>
      <c r="O41" s="55">
        <v>4</v>
      </c>
      <c r="P41" s="82">
        <v>11398.37</v>
      </c>
    </row>
    <row r="42" spans="2:16" ht="20.100000000000001" customHeight="1" thickBot="1" x14ac:dyDescent="0.3">
      <c r="B42" s="84" t="s">
        <v>177</v>
      </c>
      <c r="C42" s="55"/>
      <c r="D42" s="82"/>
      <c r="E42" s="55">
        <v>17</v>
      </c>
      <c r="F42" s="82">
        <v>683970.5</v>
      </c>
      <c r="G42" s="55">
        <v>6</v>
      </c>
      <c r="H42" s="82">
        <v>4275.8900000000003</v>
      </c>
      <c r="I42" s="55">
        <v>17</v>
      </c>
      <c r="J42" s="82">
        <v>8084.91</v>
      </c>
      <c r="K42" s="55"/>
      <c r="L42" s="82"/>
      <c r="M42" s="55">
        <v>118</v>
      </c>
      <c r="N42" s="82">
        <v>3808210.19</v>
      </c>
      <c r="O42" s="55">
        <v>158</v>
      </c>
      <c r="P42" s="82">
        <v>4504541.49</v>
      </c>
    </row>
    <row r="43" spans="2:16" ht="20.100000000000001" customHeight="1" thickBot="1" x14ac:dyDescent="0.3">
      <c r="B43" s="84" t="s">
        <v>178</v>
      </c>
      <c r="C43" s="55"/>
      <c r="D43" s="82"/>
      <c r="E43" s="55"/>
      <c r="F43" s="82"/>
      <c r="G43" s="55"/>
      <c r="H43" s="82"/>
      <c r="I43" s="55"/>
      <c r="J43" s="82"/>
      <c r="K43" s="55"/>
      <c r="L43" s="82"/>
      <c r="M43" s="55">
        <v>14</v>
      </c>
      <c r="N43" s="82">
        <v>101774.65</v>
      </c>
      <c r="O43" s="55">
        <v>14</v>
      </c>
      <c r="P43" s="82">
        <v>101774.65</v>
      </c>
    </row>
    <row r="44" spans="2:16" ht="20.100000000000001" customHeight="1" thickBot="1" x14ac:dyDescent="0.3">
      <c r="B44" s="85" t="s">
        <v>179</v>
      </c>
      <c r="C44" s="55"/>
      <c r="D44" s="82"/>
      <c r="E44" s="55">
        <v>2</v>
      </c>
      <c r="F44" s="82">
        <v>39954.36</v>
      </c>
      <c r="G44" s="55">
        <v>2</v>
      </c>
      <c r="H44" s="82">
        <v>2476.2800000000002</v>
      </c>
      <c r="I44" s="55"/>
      <c r="J44" s="82"/>
      <c r="K44" s="55"/>
      <c r="L44" s="82"/>
      <c r="M44" s="55">
        <v>12</v>
      </c>
      <c r="N44" s="82">
        <v>144209.85</v>
      </c>
      <c r="O44" s="55">
        <v>16</v>
      </c>
      <c r="P44" s="82">
        <v>186640.49</v>
      </c>
    </row>
    <row r="45" spans="2:16" ht="20.100000000000001" customHeight="1" thickBot="1" x14ac:dyDescent="0.3">
      <c r="B45" s="84" t="s">
        <v>180</v>
      </c>
      <c r="C45" s="55"/>
      <c r="D45" s="82"/>
      <c r="E45" s="55"/>
      <c r="F45" s="82"/>
      <c r="G45" s="55"/>
      <c r="H45" s="82"/>
      <c r="I45" s="55"/>
      <c r="J45" s="82"/>
      <c r="K45" s="55"/>
      <c r="L45" s="82"/>
      <c r="M45" s="55">
        <v>16</v>
      </c>
      <c r="N45" s="82">
        <v>97143.48</v>
      </c>
      <c r="O45" s="55">
        <v>16</v>
      </c>
      <c r="P45" s="82">
        <v>97143.48</v>
      </c>
    </row>
    <row r="46" spans="2:16" ht="20.100000000000001" customHeight="1" thickBot="1" x14ac:dyDescent="0.3">
      <c r="B46" s="84" t="s">
        <v>181</v>
      </c>
      <c r="C46" s="55"/>
      <c r="D46" s="83"/>
      <c r="E46" s="55"/>
      <c r="F46" s="83"/>
      <c r="G46" s="55"/>
      <c r="H46" s="83"/>
      <c r="I46" s="55"/>
      <c r="J46" s="83"/>
      <c r="K46" s="55"/>
      <c r="L46" s="83"/>
      <c r="M46" s="55"/>
      <c r="N46" s="83"/>
      <c r="O46" s="55"/>
      <c r="P46" s="83"/>
    </row>
    <row r="47" spans="2:16" ht="20.100000000000001" customHeight="1" thickBot="1" x14ac:dyDescent="0.3">
      <c r="B47" s="84" t="s">
        <v>182</v>
      </c>
      <c r="C47" s="55"/>
      <c r="D47" s="82"/>
      <c r="E47" s="55">
        <v>1</v>
      </c>
      <c r="F47" s="82">
        <v>36135.89</v>
      </c>
      <c r="G47" s="55">
        <v>1</v>
      </c>
      <c r="H47" s="82">
        <v>886.91</v>
      </c>
      <c r="I47" s="55"/>
      <c r="J47" s="82"/>
      <c r="K47" s="55"/>
      <c r="L47" s="82"/>
      <c r="M47" s="55">
        <v>10</v>
      </c>
      <c r="N47" s="82">
        <v>33615.35</v>
      </c>
      <c r="O47" s="55">
        <v>12</v>
      </c>
      <c r="P47" s="82">
        <v>70638.149999999994</v>
      </c>
    </row>
    <row r="48" spans="2:16" ht="20.100000000000001" customHeight="1" thickBot="1" x14ac:dyDescent="0.3">
      <c r="B48" s="84" t="s">
        <v>173</v>
      </c>
      <c r="C48" s="55"/>
      <c r="D48" s="82"/>
      <c r="E48" s="55">
        <v>10</v>
      </c>
      <c r="F48" s="82">
        <v>910679.75</v>
      </c>
      <c r="G48" s="55"/>
      <c r="H48" s="82"/>
      <c r="I48" s="55">
        <v>3</v>
      </c>
      <c r="J48" s="82">
        <v>1108.45</v>
      </c>
      <c r="K48" s="55"/>
      <c r="L48" s="82"/>
      <c r="M48" s="55">
        <v>80</v>
      </c>
      <c r="N48" s="82">
        <v>899278.66</v>
      </c>
      <c r="O48" s="55">
        <v>93</v>
      </c>
      <c r="P48" s="82">
        <v>1811066.8599999999</v>
      </c>
    </row>
    <row r="49" spans="2:16" ht="20.100000000000001" customHeight="1" thickBot="1" x14ac:dyDescent="0.3">
      <c r="B49" s="84" t="s">
        <v>183</v>
      </c>
      <c r="C49" s="55"/>
      <c r="D49" s="82"/>
      <c r="E49" s="55"/>
      <c r="F49" s="82"/>
      <c r="G49" s="55"/>
      <c r="H49" s="82"/>
      <c r="I49" s="55"/>
      <c r="J49" s="82"/>
      <c r="K49" s="55"/>
      <c r="L49" s="82"/>
      <c r="M49" s="55">
        <v>9</v>
      </c>
      <c r="N49" s="82">
        <v>83042.89</v>
      </c>
      <c r="O49" s="55">
        <v>9</v>
      </c>
      <c r="P49" s="82">
        <v>83042.89</v>
      </c>
    </row>
    <row r="50" spans="2:16" ht="20.100000000000001" customHeight="1" thickBot="1" x14ac:dyDescent="0.3">
      <c r="B50" s="84" t="s">
        <v>184</v>
      </c>
      <c r="C50" s="55"/>
      <c r="D50" s="82"/>
      <c r="E50" s="55"/>
      <c r="F50" s="82"/>
      <c r="G50" s="55"/>
      <c r="H50" s="82"/>
      <c r="I50" s="55"/>
      <c r="J50" s="82"/>
      <c r="K50" s="55"/>
      <c r="L50" s="82"/>
      <c r="M50" s="55">
        <v>4</v>
      </c>
      <c r="N50" s="82">
        <v>15465.94</v>
      </c>
      <c r="O50" s="55">
        <v>4</v>
      </c>
      <c r="P50" s="82">
        <v>15465.94</v>
      </c>
    </row>
    <row r="51" spans="2:16" ht="20.100000000000001" customHeight="1" thickBot="1" x14ac:dyDescent="0.3">
      <c r="B51" s="84" t="s">
        <v>185</v>
      </c>
      <c r="C51" s="55"/>
      <c r="D51" s="82"/>
      <c r="E51" s="55"/>
      <c r="F51" s="82"/>
      <c r="G51" s="55"/>
      <c r="H51" s="82"/>
      <c r="I51" s="55"/>
      <c r="J51" s="82"/>
      <c r="K51" s="55"/>
      <c r="L51" s="82"/>
      <c r="M51" s="55"/>
      <c r="N51" s="82"/>
      <c r="O51" s="55"/>
      <c r="P51" s="82"/>
    </row>
    <row r="52" spans="2:16" ht="20.100000000000001" customHeight="1" thickBot="1" x14ac:dyDescent="0.3">
      <c r="B52" s="84" t="s">
        <v>189</v>
      </c>
      <c r="C52" s="55"/>
      <c r="D52" s="82"/>
      <c r="E52" s="55">
        <v>5</v>
      </c>
      <c r="F52" s="82">
        <v>188622.66</v>
      </c>
      <c r="G52" s="55">
        <v>1</v>
      </c>
      <c r="H52" s="82">
        <v>533.24</v>
      </c>
      <c r="I52" s="55">
        <v>1</v>
      </c>
      <c r="J52" s="82">
        <v>734.34</v>
      </c>
      <c r="K52" s="55"/>
      <c r="L52" s="82"/>
      <c r="M52" s="55">
        <v>15</v>
      </c>
      <c r="N52" s="82">
        <v>282139.26</v>
      </c>
      <c r="O52" s="55">
        <v>22</v>
      </c>
      <c r="P52" s="82">
        <v>472029.5</v>
      </c>
    </row>
    <row r="53" spans="2:16" ht="20.100000000000001" customHeight="1" thickBot="1" x14ac:dyDescent="0.3">
      <c r="B53" s="84" t="s">
        <v>186</v>
      </c>
      <c r="C53" s="55"/>
      <c r="D53" s="82"/>
      <c r="E53" s="55"/>
      <c r="F53" s="82"/>
      <c r="G53" s="55"/>
      <c r="H53" s="82"/>
      <c r="I53" s="55"/>
      <c r="J53" s="82"/>
      <c r="K53" s="55"/>
      <c r="L53" s="82"/>
      <c r="M53" s="55">
        <v>2</v>
      </c>
      <c r="N53" s="82">
        <v>8883.7900000000009</v>
      </c>
      <c r="O53" s="55">
        <v>2</v>
      </c>
      <c r="P53" s="82">
        <v>8883.7900000000009</v>
      </c>
    </row>
    <row r="54" spans="2:16" ht="20.100000000000001" customHeight="1" thickBot="1" x14ac:dyDescent="0.3">
      <c r="B54" s="84" t="s">
        <v>187</v>
      </c>
      <c r="C54" s="55"/>
      <c r="D54" s="82"/>
      <c r="E54" s="55">
        <v>20</v>
      </c>
      <c r="F54" s="82">
        <v>387637.97</v>
      </c>
      <c r="G54" s="55">
        <v>4</v>
      </c>
      <c r="H54" s="82">
        <v>2993.07</v>
      </c>
      <c r="I54" s="55">
        <v>1</v>
      </c>
      <c r="J54" s="82">
        <v>2072.12</v>
      </c>
      <c r="K54" s="55"/>
      <c r="L54" s="82"/>
      <c r="M54" s="55">
        <v>79</v>
      </c>
      <c r="N54" s="82">
        <v>853513.03</v>
      </c>
      <c r="O54" s="55">
        <v>104</v>
      </c>
      <c r="P54" s="82">
        <v>1246216.19</v>
      </c>
    </row>
    <row r="55" spans="2:16" ht="20.100000000000001" customHeight="1" thickBot="1" x14ac:dyDescent="0.3">
      <c r="B55" s="84" t="s">
        <v>188</v>
      </c>
      <c r="C55" s="55"/>
      <c r="D55" s="82"/>
      <c r="E55" s="55"/>
      <c r="F55" s="82"/>
      <c r="G55" s="55"/>
      <c r="H55" s="82"/>
      <c r="I55" s="55"/>
      <c r="J55" s="82"/>
      <c r="K55" s="55"/>
      <c r="L55" s="82"/>
      <c r="M55" s="55"/>
      <c r="N55" s="82"/>
      <c r="O55" s="55"/>
      <c r="P55" s="82"/>
    </row>
    <row r="56" spans="2:16" ht="20.100000000000001" customHeight="1" thickBot="1" x14ac:dyDescent="0.3">
      <c r="B56" s="84" t="s">
        <v>190</v>
      </c>
      <c r="C56" s="55"/>
      <c r="D56" s="82"/>
      <c r="E56" s="55"/>
      <c r="F56" s="82"/>
      <c r="G56" s="55">
        <v>1</v>
      </c>
      <c r="H56" s="82">
        <v>363</v>
      </c>
      <c r="I56" s="55">
        <v>1</v>
      </c>
      <c r="J56" s="82">
        <v>2026.77</v>
      </c>
      <c r="K56" s="55"/>
      <c r="L56" s="82"/>
      <c r="M56" s="55">
        <v>25</v>
      </c>
      <c r="N56" s="82">
        <v>464701.02</v>
      </c>
      <c r="O56" s="55">
        <v>27</v>
      </c>
      <c r="P56" s="82">
        <v>467090.79000000004</v>
      </c>
    </row>
    <row r="57" spans="2:16" ht="20.100000000000001" customHeight="1" thickBot="1" x14ac:dyDescent="0.3">
      <c r="B57" s="84" t="s">
        <v>191</v>
      </c>
      <c r="C57" s="55"/>
      <c r="D57" s="82"/>
      <c r="E57" s="55"/>
      <c r="F57" s="82"/>
      <c r="G57" s="55"/>
      <c r="H57" s="82"/>
      <c r="I57" s="55"/>
      <c r="J57" s="82"/>
      <c r="K57" s="55"/>
      <c r="L57" s="82"/>
      <c r="M57" s="55"/>
      <c r="N57" s="82"/>
      <c r="O57" s="55"/>
      <c r="P57" s="82"/>
    </row>
    <row r="58" spans="2:16" ht="20.100000000000001" customHeight="1" thickBot="1" x14ac:dyDescent="0.3">
      <c r="B58" s="84" t="s">
        <v>192</v>
      </c>
      <c r="C58" s="55"/>
      <c r="D58" s="82"/>
      <c r="E58" s="55">
        <v>1</v>
      </c>
      <c r="F58" s="82">
        <v>2834.56</v>
      </c>
      <c r="G58" s="55">
        <v>2</v>
      </c>
      <c r="H58" s="82">
        <v>2492.15</v>
      </c>
      <c r="I58" s="55"/>
      <c r="J58" s="82"/>
      <c r="K58" s="55"/>
      <c r="L58" s="82"/>
      <c r="M58" s="55">
        <v>8</v>
      </c>
      <c r="N58" s="82">
        <v>96721.1</v>
      </c>
      <c r="O58" s="55">
        <v>11</v>
      </c>
      <c r="P58" s="82">
        <v>102047.81000000001</v>
      </c>
    </row>
    <row r="59" spans="2:16" ht="20.100000000000001" customHeight="1" thickBot="1" x14ac:dyDescent="0.3">
      <c r="B59" s="84" t="s">
        <v>193</v>
      </c>
      <c r="C59" s="55"/>
      <c r="D59" s="82"/>
      <c r="E59" s="55">
        <v>10</v>
      </c>
      <c r="F59" s="82">
        <v>264412.2</v>
      </c>
      <c r="G59" s="55"/>
      <c r="H59" s="82"/>
      <c r="I59" s="55">
        <v>6</v>
      </c>
      <c r="J59" s="82">
        <v>6502.52</v>
      </c>
      <c r="K59" s="55"/>
      <c r="L59" s="82"/>
      <c r="M59" s="55">
        <v>42</v>
      </c>
      <c r="N59" s="82">
        <v>401691.8</v>
      </c>
      <c r="O59" s="55">
        <v>58</v>
      </c>
      <c r="P59" s="82">
        <v>672606.52</v>
      </c>
    </row>
    <row r="60" spans="2:16" ht="20.100000000000001" customHeight="1" thickBot="1" x14ac:dyDescent="0.3">
      <c r="B60" s="84" t="s">
        <v>194</v>
      </c>
      <c r="C60" s="55"/>
      <c r="D60" s="82"/>
      <c r="E60" s="55"/>
      <c r="F60" s="82"/>
      <c r="G60" s="55">
        <v>1</v>
      </c>
      <c r="H60" s="82">
        <v>610.4</v>
      </c>
      <c r="I60" s="55"/>
      <c r="J60" s="82"/>
      <c r="K60" s="55"/>
      <c r="L60" s="82"/>
      <c r="M60" s="55">
        <v>1</v>
      </c>
      <c r="N60" s="82">
        <v>24152.17</v>
      </c>
      <c r="O60" s="55">
        <v>2</v>
      </c>
      <c r="P60" s="82">
        <v>24762.57</v>
      </c>
    </row>
    <row r="61" spans="2:16" ht="20.100000000000001" customHeight="1" thickBot="1" x14ac:dyDescent="0.3">
      <c r="B61" s="84" t="s">
        <v>196</v>
      </c>
      <c r="C61" s="55"/>
      <c r="D61" s="82"/>
      <c r="E61" s="55"/>
      <c r="F61" s="82"/>
      <c r="G61" s="55"/>
      <c r="H61" s="82"/>
      <c r="I61" s="55"/>
      <c r="J61" s="82"/>
      <c r="K61" s="55"/>
      <c r="L61" s="82"/>
      <c r="M61" s="55"/>
      <c r="N61" s="82"/>
      <c r="O61" s="55"/>
      <c r="P61" s="82"/>
    </row>
    <row r="62" spans="2:16" ht="20.100000000000001" customHeight="1" thickBot="1" x14ac:dyDescent="0.3">
      <c r="B62" s="84" t="s">
        <v>197</v>
      </c>
      <c r="C62" s="55"/>
      <c r="D62" s="82"/>
      <c r="E62" s="55">
        <v>24</v>
      </c>
      <c r="F62" s="82">
        <v>241243.95</v>
      </c>
      <c r="G62" s="55">
        <v>9</v>
      </c>
      <c r="H62" s="82">
        <v>3729.23</v>
      </c>
      <c r="I62" s="55">
        <v>4</v>
      </c>
      <c r="J62" s="82">
        <v>888.94</v>
      </c>
      <c r="K62" s="55"/>
      <c r="L62" s="82"/>
      <c r="M62" s="55">
        <v>24</v>
      </c>
      <c r="N62" s="82">
        <v>284631.8</v>
      </c>
      <c r="O62" s="55">
        <v>61</v>
      </c>
      <c r="P62" s="82">
        <v>530493.92000000004</v>
      </c>
    </row>
    <row r="63" spans="2:16" ht="20.100000000000001" customHeight="1" thickBot="1" x14ac:dyDescent="0.3">
      <c r="B63" s="84" t="s">
        <v>98</v>
      </c>
      <c r="C63" s="55"/>
      <c r="D63" s="82"/>
      <c r="E63" s="55"/>
      <c r="F63" s="82"/>
      <c r="G63" s="55"/>
      <c r="H63" s="82"/>
      <c r="I63" s="55"/>
      <c r="J63" s="82"/>
      <c r="K63" s="55"/>
      <c r="L63" s="82"/>
      <c r="M63" s="55">
        <v>2</v>
      </c>
      <c r="N63" s="82">
        <v>10526.4</v>
      </c>
      <c r="O63" s="55">
        <v>2</v>
      </c>
      <c r="P63" s="82">
        <v>10526.4</v>
      </c>
    </row>
    <row r="64" spans="2:16" ht="20.100000000000001" customHeight="1" thickBot="1" x14ac:dyDescent="0.3">
      <c r="B64" s="84" t="s">
        <v>99</v>
      </c>
      <c r="C64" s="55"/>
      <c r="D64" s="82"/>
      <c r="E64" s="55"/>
      <c r="F64" s="82"/>
      <c r="G64" s="55"/>
      <c r="H64" s="82"/>
      <c r="I64" s="55"/>
      <c r="J64" s="82"/>
      <c r="K64" s="55"/>
      <c r="L64" s="82"/>
      <c r="M64" s="55"/>
      <c r="N64" s="82"/>
      <c r="O64" s="55"/>
      <c r="P64" s="82"/>
    </row>
    <row r="65" spans="2:17" s="64" customFormat="1" ht="20.100000000000001" customHeight="1" thickBot="1" x14ac:dyDescent="0.3">
      <c r="B65" s="79" t="s">
        <v>114</v>
      </c>
      <c r="C65" s="87"/>
      <c r="D65" s="88"/>
      <c r="E65" s="89">
        <v>236</v>
      </c>
      <c r="F65" s="88">
        <v>4522290.7600000007</v>
      </c>
      <c r="G65" s="89">
        <v>66</v>
      </c>
      <c r="H65" s="88">
        <v>42493.61</v>
      </c>
      <c r="I65" s="89">
        <v>82</v>
      </c>
      <c r="J65" s="88">
        <v>50047.510000000009</v>
      </c>
      <c r="K65" s="89">
        <v>1084</v>
      </c>
      <c r="L65" s="88">
        <v>14644138.110000001</v>
      </c>
      <c r="M65" s="90">
        <v>1084</v>
      </c>
      <c r="N65" s="88">
        <v>14644138.110000001</v>
      </c>
      <c r="O65" s="89">
        <v>1468</v>
      </c>
      <c r="P65" s="88">
        <v>19258969.989999998</v>
      </c>
      <c r="Q65" s="86"/>
    </row>
    <row r="66" spans="2:17" x14ac:dyDescent="0.25">
      <c r="B66" s="72"/>
    </row>
    <row r="67" spans="2:17" x14ac:dyDescent="0.25">
      <c r="B67" s="68"/>
    </row>
    <row r="68" spans="2:17" x14ac:dyDescent="0.25">
      <c r="B68" s="68"/>
    </row>
    <row r="69" spans="2:17" x14ac:dyDescent="0.25">
      <c r="B69" s="68"/>
    </row>
    <row r="70" spans="2:17" x14ac:dyDescent="0.25">
      <c r="B70" s="68"/>
    </row>
    <row r="71" spans="2:17" x14ac:dyDescent="0.25">
      <c r="B71" s="68"/>
    </row>
    <row r="72" spans="2:17" x14ac:dyDescent="0.25">
      <c r="B72" s="68"/>
    </row>
    <row r="73" spans="2:17" x14ac:dyDescent="0.25">
      <c r="B73" s="68"/>
    </row>
    <row r="74" spans="2:17" x14ac:dyDescent="0.25">
      <c r="B74" s="68"/>
    </row>
    <row r="75" spans="2:17" x14ac:dyDescent="0.25">
      <c r="B75" s="68"/>
    </row>
    <row r="76" spans="2:17" x14ac:dyDescent="0.25">
      <c r="B76" s="68"/>
    </row>
    <row r="77" spans="2:17" x14ac:dyDescent="0.25">
      <c r="B77" s="68"/>
    </row>
    <row r="78" spans="2:17" x14ac:dyDescent="0.25">
      <c r="B78" s="68"/>
    </row>
    <row r="79" spans="2:17" x14ac:dyDescent="0.25">
      <c r="B79" s="68"/>
    </row>
    <row r="80" spans="2:17" x14ac:dyDescent="0.25">
      <c r="B80" s="68"/>
    </row>
    <row r="81" spans="2:2" x14ac:dyDescent="0.25">
      <c r="B81" s="68"/>
    </row>
    <row r="82" spans="2:2" x14ac:dyDescent="0.25">
      <c r="B82" s="68"/>
    </row>
    <row r="83" spans="2:2" x14ac:dyDescent="0.25">
      <c r="B83" s="68"/>
    </row>
    <row r="84" spans="2:2" x14ac:dyDescent="0.25">
      <c r="B84" s="70"/>
    </row>
    <row r="85" spans="2:2" x14ac:dyDescent="0.25">
      <c r="B85" s="70"/>
    </row>
    <row r="86" spans="2:2" x14ac:dyDescent="0.25">
      <c r="B86" s="67"/>
    </row>
    <row r="87" spans="2:2" x14ac:dyDescent="0.25">
      <c r="B87" s="67"/>
    </row>
  </sheetData>
  <mergeCells count="7">
    <mergeCell ref="M11:N11"/>
    <mergeCell ref="O11:P11"/>
    <mergeCell ref="C11:D11"/>
    <mergeCell ref="K11:L11"/>
    <mergeCell ref="E11:F11"/>
    <mergeCell ref="G11:H11"/>
    <mergeCell ref="I11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87"/>
  <sheetViews>
    <sheetView showGridLines="0" zoomScaleNormal="100" workbookViewId="0"/>
  </sheetViews>
  <sheetFormatPr baseColWidth="10" defaultRowHeight="15" x14ac:dyDescent="0.25"/>
  <cols>
    <col min="1" max="1" width="11.42578125" style="64"/>
    <col min="2" max="2" width="25.85546875" style="64" bestFit="1" customWidth="1"/>
    <col min="3" max="16" width="20.7109375" customWidth="1"/>
  </cols>
  <sheetData>
    <row r="1" spans="1:16" s="43" customFormat="1" x14ac:dyDescent="0.25">
      <c r="A1" s="64"/>
      <c r="B1" s="64"/>
    </row>
    <row r="2" spans="1:16" s="43" customFormat="1" x14ac:dyDescent="0.25">
      <c r="A2" s="64"/>
      <c r="B2" s="64"/>
    </row>
    <row r="3" spans="1:16" s="43" customFormat="1" ht="18" x14ac:dyDescent="0.25">
      <c r="A3" s="64"/>
      <c r="B3" s="64"/>
      <c r="C3" s="47"/>
      <c r="E3" s="48"/>
      <c r="F3" s="49"/>
    </row>
    <row r="4" spans="1:16" s="43" customFormat="1" ht="18" x14ac:dyDescent="0.25">
      <c r="A4" s="64"/>
      <c r="B4" s="64"/>
      <c r="C4" s="47"/>
      <c r="E4" s="48"/>
      <c r="F4" s="49"/>
    </row>
    <row r="5" spans="1:16" s="43" customFormat="1" ht="18" x14ac:dyDescent="0.25">
      <c r="A5" s="64"/>
      <c r="B5" s="64"/>
      <c r="C5" s="47"/>
      <c r="E5" s="48"/>
      <c r="F5" s="49"/>
    </row>
    <row r="6" spans="1:16" s="43" customFormat="1" ht="18" x14ac:dyDescent="0.25">
      <c r="A6" s="64"/>
      <c r="B6" s="64"/>
      <c r="C6" s="47"/>
      <c r="E6" s="48"/>
      <c r="F6" s="49"/>
    </row>
    <row r="11" spans="1:16" s="64" customFormat="1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1:16" ht="20.100000000000001" customHeight="1" thickBot="1" x14ac:dyDescent="0.3">
      <c r="B12" s="78" t="s">
        <v>1</v>
      </c>
      <c r="C12" s="54" t="s">
        <v>96</v>
      </c>
      <c r="D12" s="58" t="s">
        <v>49</v>
      </c>
      <c r="E12" s="54" t="s">
        <v>96</v>
      </c>
      <c r="F12" s="58" t="s">
        <v>49</v>
      </c>
      <c r="G12" s="54" t="s">
        <v>96</v>
      </c>
      <c r="H12" s="58" t="s">
        <v>49</v>
      </c>
      <c r="I12" s="54" t="s">
        <v>96</v>
      </c>
      <c r="J12" s="58" t="s">
        <v>49</v>
      </c>
      <c r="K12" s="54" t="s">
        <v>96</v>
      </c>
      <c r="L12" s="58" t="s">
        <v>49</v>
      </c>
      <c r="M12" s="54" t="s">
        <v>96</v>
      </c>
      <c r="N12" s="58" t="s">
        <v>49</v>
      </c>
      <c r="O12" s="54" t="s">
        <v>96</v>
      </c>
      <c r="P12" s="58" t="s">
        <v>49</v>
      </c>
    </row>
    <row r="13" spans="1:16" ht="20.100000000000001" customHeight="1" thickBot="1" x14ac:dyDescent="0.3">
      <c r="B13" s="84" t="s">
        <v>151</v>
      </c>
      <c r="C13" s="55"/>
      <c r="D13" s="82"/>
      <c r="E13" s="55">
        <f>'2017 provincias y tipo expte'!E18</f>
        <v>2</v>
      </c>
      <c r="F13" s="82">
        <f>'2017 provincias y tipo expte'!F18</f>
        <v>19492.86</v>
      </c>
      <c r="G13" s="55"/>
      <c r="H13" s="82"/>
      <c r="I13" s="55"/>
      <c r="J13" s="82"/>
      <c r="K13" s="55"/>
      <c r="L13" s="82"/>
      <c r="M13" s="55">
        <f>'2017 provincias y tipo expte'!E19</f>
        <v>4</v>
      </c>
      <c r="N13" s="82">
        <f>'2017 provincias y tipo expte'!F19</f>
        <v>37122.699999999997</v>
      </c>
      <c r="O13" s="55">
        <f t="shared" ref="O13:P17" si="0">E13+G13+I13+M13</f>
        <v>6</v>
      </c>
      <c r="P13" s="82">
        <f t="shared" si="0"/>
        <v>56615.56</v>
      </c>
    </row>
    <row r="14" spans="1:16" ht="20.100000000000001" customHeight="1" thickBot="1" x14ac:dyDescent="0.3">
      <c r="B14" s="84" t="s">
        <v>152</v>
      </c>
      <c r="C14" s="55"/>
      <c r="D14" s="82"/>
      <c r="E14" s="55">
        <f>'2017 provincias y tipo expte'!E20</f>
        <v>1</v>
      </c>
      <c r="F14" s="82">
        <f>'2017 provincias y tipo expte'!F20</f>
        <v>5019.8999999999996</v>
      </c>
      <c r="G14" s="55"/>
      <c r="H14" s="82"/>
      <c r="I14" s="55"/>
      <c r="J14" s="82"/>
      <c r="K14" s="55"/>
      <c r="L14" s="82"/>
      <c r="M14" s="55">
        <f>'2017 provincias y tipo expte'!E21</f>
        <v>106</v>
      </c>
      <c r="N14" s="82">
        <f>'2017 provincias y tipo expte'!F21</f>
        <v>516510.62</v>
      </c>
      <c r="O14" s="55">
        <f t="shared" si="0"/>
        <v>107</v>
      </c>
      <c r="P14" s="82">
        <f t="shared" si="0"/>
        <v>521530.52</v>
      </c>
    </row>
    <row r="15" spans="1:16" ht="20.100000000000001" customHeight="1" thickBot="1" x14ac:dyDescent="0.3">
      <c r="B15" s="84" t="s">
        <v>153</v>
      </c>
      <c r="C15" s="55"/>
      <c r="D15" s="82"/>
      <c r="E15" s="55">
        <v>14</v>
      </c>
      <c r="F15" s="82">
        <v>213539.56</v>
      </c>
      <c r="G15" s="55"/>
      <c r="H15" s="82"/>
      <c r="I15" s="55"/>
      <c r="J15" s="82"/>
      <c r="K15" s="55"/>
      <c r="L15" s="82"/>
      <c r="M15" s="55">
        <f>'2017 provincias y tipo expte'!E24</f>
        <v>12</v>
      </c>
      <c r="N15" s="82">
        <f>'2017 provincias y tipo expte'!F24</f>
        <v>113509.61</v>
      </c>
      <c r="O15" s="55">
        <f t="shared" si="0"/>
        <v>26</v>
      </c>
      <c r="P15" s="82">
        <f t="shared" si="0"/>
        <v>327049.17</v>
      </c>
    </row>
    <row r="16" spans="1:16" ht="20.100000000000001" customHeight="1" thickBot="1" x14ac:dyDescent="0.3">
      <c r="B16" s="84" t="s">
        <v>150</v>
      </c>
      <c r="C16" s="55"/>
      <c r="D16" s="82"/>
      <c r="E16" s="55">
        <f>'2017 provincias y tipo expte'!E15</f>
        <v>1</v>
      </c>
      <c r="F16" s="82">
        <f>'2017 provincias y tipo expte'!F15</f>
        <v>3945.48</v>
      </c>
      <c r="G16" s="55"/>
      <c r="H16" s="82"/>
      <c r="I16" s="55">
        <f>'2017 provincias y tipo expte'!E16</f>
        <v>1</v>
      </c>
      <c r="J16" s="82">
        <f>'2017 provincias y tipo expte'!F16</f>
        <v>362.21</v>
      </c>
      <c r="K16" s="55"/>
      <c r="L16" s="82"/>
      <c r="M16" s="55">
        <f>'2017 provincias y tipo expte'!E17</f>
        <v>5</v>
      </c>
      <c r="N16" s="82">
        <f>'2017 provincias y tipo expte'!F17</f>
        <v>26350.54</v>
      </c>
      <c r="O16" s="55">
        <f t="shared" si="0"/>
        <v>7</v>
      </c>
      <c r="P16" s="82">
        <f t="shared" si="0"/>
        <v>30658.23</v>
      </c>
    </row>
    <row r="17" spans="2:16" ht="20.100000000000001" customHeight="1" thickBot="1" x14ac:dyDescent="0.3">
      <c r="B17" s="84" t="s">
        <v>154</v>
      </c>
      <c r="C17" s="55"/>
      <c r="D17" s="82"/>
      <c r="E17" s="55">
        <f>'2017 provincias y tipo expte'!E25</f>
        <v>6</v>
      </c>
      <c r="F17" s="82">
        <f>'2017 provincias y tipo expte'!F25</f>
        <v>108582.07</v>
      </c>
      <c r="G17" s="55"/>
      <c r="H17" s="82"/>
      <c r="I17" s="55"/>
      <c r="J17" s="82"/>
      <c r="K17" s="55"/>
      <c r="L17" s="82"/>
      <c r="M17" s="55">
        <f>'2017 provincias y tipo expte'!E26</f>
        <v>5</v>
      </c>
      <c r="N17" s="82">
        <f>'2017 provincias y tipo expte'!F26</f>
        <v>33224.86</v>
      </c>
      <c r="O17" s="55">
        <f t="shared" si="0"/>
        <v>11</v>
      </c>
      <c r="P17" s="82">
        <f t="shared" si="0"/>
        <v>141806.93</v>
      </c>
    </row>
    <row r="18" spans="2:16" s="64" customFormat="1" ht="20.100000000000001" customHeight="1" thickBot="1" x14ac:dyDescent="0.3">
      <c r="B18" s="84" t="s">
        <v>155</v>
      </c>
      <c r="C18" s="66"/>
      <c r="D18" s="81"/>
      <c r="E18" s="66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1"/>
    </row>
    <row r="19" spans="2:16" ht="20.100000000000001" customHeight="1" thickBot="1" x14ac:dyDescent="0.3">
      <c r="B19" s="84" t="s">
        <v>156</v>
      </c>
      <c r="C19" s="55"/>
      <c r="D19" s="82"/>
      <c r="E19" s="55">
        <v>33</v>
      </c>
      <c r="F19" s="82">
        <v>219338.21</v>
      </c>
      <c r="G19" s="55">
        <v>9</v>
      </c>
      <c r="H19" s="82">
        <v>7655.58</v>
      </c>
      <c r="I19" s="55">
        <v>6</v>
      </c>
      <c r="J19" s="82">
        <v>2861.7</v>
      </c>
      <c r="K19" s="55"/>
      <c r="L19" s="82"/>
      <c r="M19" s="55">
        <v>25</v>
      </c>
      <c r="N19" s="82">
        <v>173610.55</v>
      </c>
      <c r="O19" s="55">
        <f t="shared" ref="O19:P22" si="1">E19+G19+I19+M19</f>
        <v>73</v>
      </c>
      <c r="P19" s="82">
        <f t="shared" si="1"/>
        <v>403466.04</v>
      </c>
    </row>
    <row r="20" spans="2:16" ht="20.100000000000001" customHeight="1" thickBot="1" x14ac:dyDescent="0.3">
      <c r="B20" s="84" t="s">
        <v>171</v>
      </c>
      <c r="C20" s="55"/>
      <c r="D20" s="82"/>
      <c r="E20" s="55">
        <v>24</v>
      </c>
      <c r="F20" s="82">
        <v>308122.39</v>
      </c>
      <c r="G20" s="55"/>
      <c r="H20" s="82"/>
      <c r="I20" s="55">
        <v>2</v>
      </c>
      <c r="J20" s="82">
        <v>5301.23</v>
      </c>
      <c r="K20" s="55"/>
      <c r="L20" s="82"/>
      <c r="M20" s="55">
        <v>14</v>
      </c>
      <c r="N20" s="82">
        <v>113404.22</v>
      </c>
      <c r="O20" s="55">
        <f t="shared" si="1"/>
        <v>40</v>
      </c>
      <c r="P20" s="82">
        <f t="shared" si="1"/>
        <v>426827.83999999997</v>
      </c>
    </row>
    <row r="21" spans="2:16" ht="20.100000000000001" customHeight="1" thickBot="1" x14ac:dyDescent="0.3">
      <c r="B21" s="84" t="s">
        <v>157</v>
      </c>
      <c r="C21" s="55"/>
      <c r="D21" s="82"/>
      <c r="E21" s="55">
        <v>79</v>
      </c>
      <c r="F21" s="82">
        <v>1798488.1439999999</v>
      </c>
      <c r="G21" s="55">
        <v>1</v>
      </c>
      <c r="H21" s="82">
        <v>463.88</v>
      </c>
      <c r="I21" s="55">
        <v>5</v>
      </c>
      <c r="J21" s="82">
        <v>3257.64</v>
      </c>
      <c r="K21" s="55"/>
      <c r="L21" s="82"/>
      <c r="M21" s="55">
        <v>185</v>
      </c>
      <c r="N21" s="82">
        <v>1585643.96</v>
      </c>
      <c r="O21" s="55">
        <f t="shared" si="1"/>
        <v>270</v>
      </c>
      <c r="P21" s="82">
        <f t="shared" si="1"/>
        <v>3387853.6239999998</v>
      </c>
    </row>
    <row r="22" spans="2:16" ht="20.100000000000001" customHeight="1" thickBot="1" x14ac:dyDescent="0.3">
      <c r="B22" s="84" t="s">
        <v>195</v>
      </c>
      <c r="C22" s="55"/>
      <c r="D22" s="82"/>
      <c r="E22" s="55">
        <v>6</v>
      </c>
      <c r="F22" s="82">
        <v>45152.06</v>
      </c>
      <c r="G22" s="55"/>
      <c r="H22" s="82"/>
      <c r="I22" s="55">
        <v>1</v>
      </c>
      <c r="J22" s="82">
        <v>293.82</v>
      </c>
      <c r="K22" s="55"/>
      <c r="L22" s="82"/>
      <c r="M22" s="55">
        <v>7</v>
      </c>
      <c r="N22" s="82">
        <v>106555.34</v>
      </c>
      <c r="O22" s="55">
        <f t="shared" si="1"/>
        <v>14</v>
      </c>
      <c r="P22" s="82">
        <f t="shared" si="1"/>
        <v>152001.22</v>
      </c>
    </row>
    <row r="23" spans="2:16" ht="20.100000000000001" customHeight="1" thickBot="1" x14ac:dyDescent="0.3">
      <c r="B23" s="84" t="s">
        <v>158</v>
      </c>
      <c r="C23" s="55"/>
      <c r="D23" s="82"/>
      <c r="E23" s="55"/>
      <c r="F23" s="82"/>
      <c r="G23" s="55"/>
      <c r="H23" s="82"/>
      <c r="I23" s="55"/>
      <c r="J23" s="82"/>
      <c r="K23" s="55"/>
      <c r="L23" s="82"/>
      <c r="M23" s="55"/>
      <c r="N23" s="82"/>
      <c r="O23" s="55"/>
      <c r="P23" s="82"/>
    </row>
    <row r="24" spans="2:16" ht="20.100000000000001" customHeight="1" thickBot="1" x14ac:dyDescent="0.3">
      <c r="B24" s="84" t="s">
        <v>159</v>
      </c>
      <c r="C24" s="55"/>
      <c r="D24" s="82"/>
      <c r="E24" s="55">
        <v>1</v>
      </c>
      <c r="F24" s="82">
        <v>30005.4</v>
      </c>
      <c r="G24" s="55"/>
      <c r="H24" s="82"/>
      <c r="I24" s="55"/>
      <c r="J24" s="82"/>
      <c r="K24" s="55"/>
      <c r="L24" s="82"/>
      <c r="M24" s="55">
        <v>2</v>
      </c>
      <c r="N24" s="82">
        <v>28317.8</v>
      </c>
      <c r="O24" s="55">
        <f>E24+G24+I24+M24</f>
        <v>3</v>
      </c>
      <c r="P24" s="82">
        <f>F24+H24+J24+N24</f>
        <v>58323.199999999997</v>
      </c>
    </row>
    <row r="25" spans="2:16" ht="20.100000000000001" customHeight="1" thickBot="1" x14ac:dyDescent="0.3">
      <c r="B25" s="84" t="s">
        <v>160</v>
      </c>
      <c r="C25" s="55"/>
      <c r="D25" s="82"/>
      <c r="E25" s="55">
        <v>3</v>
      </c>
      <c r="F25" s="82">
        <v>40849.79</v>
      </c>
      <c r="G25" s="55">
        <v>1</v>
      </c>
      <c r="H25" s="82">
        <v>2639.3</v>
      </c>
      <c r="I25" s="55">
        <v>1</v>
      </c>
      <c r="J25" s="82">
        <v>1160.58</v>
      </c>
      <c r="K25" s="55"/>
      <c r="L25" s="82"/>
      <c r="M25" s="55">
        <v>21</v>
      </c>
      <c r="N25" s="82">
        <v>221740.39</v>
      </c>
      <c r="O25" s="55">
        <f>E25+G25+I25+M25</f>
        <v>26</v>
      </c>
      <c r="P25" s="82">
        <f>F25+H25+J25+N25</f>
        <v>266390.06</v>
      </c>
    </row>
    <row r="26" spans="2:16" ht="20.100000000000001" customHeight="1" thickBot="1" x14ac:dyDescent="0.3">
      <c r="B26" s="84" t="s">
        <v>91</v>
      </c>
      <c r="C26" s="55"/>
      <c r="D26" s="82"/>
      <c r="E26" s="55"/>
      <c r="F26" s="82"/>
      <c r="G26" s="55"/>
      <c r="H26" s="82"/>
      <c r="I26" s="55"/>
      <c r="J26" s="82"/>
      <c r="K26" s="55"/>
      <c r="L26" s="82"/>
      <c r="M26" s="55">
        <v>1</v>
      </c>
      <c r="N26" s="82">
        <v>5272.08</v>
      </c>
      <c r="O26" s="55">
        <f t="shared" ref="O26:O27" si="2">E26+G26+I26+M26</f>
        <v>1</v>
      </c>
      <c r="P26" s="82">
        <f t="shared" ref="P26:P27" si="3">F26+H26+J26+N26</f>
        <v>5272.08</v>
      </c>
    </row>
    <row r="27" spans="2:16" ht="20.100000000000001" customHeight="1" thickBot="1" x14ac:dyDescent="0.3">
      <c r="B27" s="84" t="s">
        <v>161</v>
      </c>
      <c r="C27" s="55"/>
      <c r="D27" s="82"/>
      <c r="E27" s="55"/>
      <c r="F27" s="82"/>
      <c r="G27" s="55"/>
      <c r="H27" s="82"/>
      <c r="I27" s="55"/>
      <c r="J27" s="82"/>
      <c r="K27" s="55"/>
      <c r="L27" s="82"/>
      <c r="M27" s="55">
        <v>1</v>
      </c>
      <c r="N27" s="82">
        <v>12205.44</v>
      </c>
      <c r="O27" s="55">
        <f t="shared" si="2"/>
        <v>1</v>
      </c>
      <c r="P27" s="82">
        <f t="shared" si="3"/>
        <v>12205.44</v>
      </c>
    </row>
    <row r="28" spans="2:16" ht="20.100000000000001" customHeight="1" thickBot="1" x14ac:dyDescent="0.3">
      <c r="B28" s="84" t="s">
        <v>162</v>
      </c>
      <c r="C28" s="55"/>
      <c r="D28" s="82"/>
      <c r="E28" s="55"/>
      <c r="F28" s="82"/>
      <c r="G28" s="55"/>
      <c r="H28" s="82"/>
      <c r="I28" s="55"/>
      <c r="J28" s="82"/>
      <c r="K28" s="55"/>
      <c r="L28" s="82"/>
      <c r="M28" s="55">
        <v>1</v>
      </c>
      <c r="N28" s="82">
        <v>2012.4</v>
      </c>
      <c r="O28" s="55">
        <f t="shared" ref="O28:O36" si="4">E28+G28+I28+M28</f>
        <v>1</v>
      </c>
      <c r="P28" s="82">
        <f t="shared" ref="P28:P36" si="5">F28+H28+J28+N28</f>
        <v>2012.4</v>
      </c>
    </row>
    <row r="29" spans="2:16" ht="20.100000000000001" customHeight="1" thickBot="1" x14ac:dyDescent="0.3">
      <c r="B29" s="84" t="s">
        <v>163</v>
      </c>
      <c r="C29" s="55"/>
      <c r="D29" s="82"/>
      <c r="E29" s="55">
        <v>1</v>
      </c>
      <c r="F29" s="82">
        <v>18235.349999999999</v>
      </c>
      <c r="G29" s="55">
        <v>1</v>
      </c>
      <c r="H29" s="82">
        <v>435.6</v>
      </c>
      <c r="I29" s="55">
        <v>1</v>
      </c>
      <c r="J29" s="82">
        <v>519.23</v>
      </c>
      <c r="K29" s="55"/>
      <c r="L29" s="82"/>
      <c r="M29" s="55">
        <v>1</v>
      </c>
      <c r="N29" s="82">
        <v>434.73</v>
      </c>
      <c r="O29" s="55">
        <f t="shared" si="4"/>
        <v>4</v>
      </c>
      <c r="P29" s="82">
        <f t="shared" si="5"/>
        <v>19624.909999999996</v>
      </c>
    </row>
    <row r="30" spans="2:16" ht="20.100000000000001" customHeight="1" thickBot="1" x14ac:dyDescent="0.3">
      <c r="B30" s="84" t="s">
        <v>149</v>
      </c>
      <c r="C30" s="55"/>
      <c r="D30" s="82"/>
      <c r="E30" s="55">
        <f>'2017 provincias y tipo expte'!E10+'2017 provincias y tipo expte'!E11+'2017 provincias y tipo expte'!E12</f>
        <v>14</v>
      </c>
      <c r="F30" s="82">
        <f>'2017 provincias y tipo expte'!F10+'2017 provincias y tipo expte'!F11+'2017 provincias y tipo expte'!F12</f>
        <v>154141.08000000002</v>
      </c>
      <c r="G30" s="55"/>
      <c r="H30" s="82"/>
      <c r="I30" s="55">
        <f>'2017 provincias y tipo expte'!E13</f>
        <v>2</v>
      </c>
      <c r="J30" s="82">
        <f>'2017 provincias y tipo expte'!F13</f>
        <v>279.26</v>
      </c>
      <c r="K30" s="55"/>
      <c r="L30" s="82"/>
      <c r="M30" s="55">
        <f>'2017 provincias y tipo expte'!E14</f>
        <v>32</v>
      </c>
      <c r="N30" s="82">
        <f>'2017 provincias y tipo expte'!F14</f>
        <v>297370.99</v>
      </c>
      <c r="O30" s="55">
        <f t="shared" si="4"/>
        <v>48</v>
      </c>
      <c r="P30" s="82">
        <f t="shared" si="5"/>
        <v>451791.33</v>
      </c>
    </row>
    <row r="31" spans="2:16" ht="20.100000000000001" customHeight="1" thickBot="1" x14ac:dyDescent="0.3">
      <c r="B31" s="84" t="s">
        <v>164</v>
      </c>
      <c r="C31" s="55"/>
      <c r="D31" s="82"/>
      <c r="E31" s="55"/>
      <c r="F31" s="82"/>
      <c r="G31" s="55"/>
      <c r="H31" s="82"/>
      <c r="I31" s="55"/>
      <c r="J31" s="82"/>
      <c r="K31" s="55"/>
      <c r="L31" s="82"/>
      <c r="M31" s="55">
        <v>11</v>
      </c>
      <c r="N31" s="82">
        <v>85332.5</v>
      </c>
      <c r="O31" s="55">
        <f t="shared" si="4"/>
        <v>11</v>
      </c>
      <c r="P31" s="82">
        <f t="shared" si="5"/>
        <v>85332.5</v>
      </c>
    </row>
    <row r="32" spans="2:16" ht="20.100000000000001" customHeight="1" thickBot="1" x14ac:dyDescent="0.3">
      <c r="B32" s="84" t="s">
        <v>168</v>
      </c>
      <c r="C32" s="55"/>
      <c r="D32" s="82"/>
      <c r="E32" s="55"/>
      <c r="F32" s="82"/>
      <c r="G32" s="55"/>
      <c r="H32" s="82"/>
      <c r="I32" s="55"/>
      <c r="J32" s="82"/>
      <c r="K32" s="55"/>
      <c r="L32" s="82"/>
      <c r="M32" s="55">
        <v>1</v>
      </c>
      <c r="N32" s="82">
        <v>12311.92</v>
      </c>
      <c r="O32" s="55">
        <f t="shared" si="4"/>
        <v>1</v>
      </c>
      <c r="P32" s="82">
        <f t="shared" si="5"/>
        <v>12311.92</v>
      </c>
    </row>
    <row r="33" spans="2:16" ht="20.100000000000001" customHeight="1" thickBot="1" x14ac:dyDescent="0.3">
      <c r="B33" s="84" t="s">
        <v>165</v>
      </c>
      <c r="C33" s="55"/>
      <c r="D33" s="82"/>
      <c r="E33" s="55">
        <v>7</v>
      </c>
      <c r="F33" s="82">
        <v>59904.160000000003</v>
      </c>
      <c r="G33" s="55">
        <v>2</v>
      </c>
      <c r="H33" s="82">
        <v>1651.47</v>
      </c>
      <c r="I33" s="55">
        <v>8</v>
      </c>
      <c r="J33" s="82">
        <v>4971.76</v>
      </c>
      <c r="K33" s="55"/>
      <c r="L33" s="82"/>
      <c r="M33" s="55">
        <v>8</v>
      </c>
      <c r="N33" s="82">
        <v>13911.49</v>
      </c>
      <c r="O33" s="55">
        <f t="shared" si="4"/>
        <v>25</v>
      </c>
      <c r="P33" s="82">
        <f t="shared" si="5"/>
        <v>80438.880000000005</v>
      </c>
    </row>
    <row r="34" spans="2:16" ht="20.100000000000001" customHeight="1" thickBot="1" x14ac:dyDescent="0.3">
      <c r="B34" s="84" t="s">
        <v>166</v>
      </c>
      <c r="C34" s="55"/>
      <c r="D34" s="82"/>
      <c r="E34" s="55"/>
      <c r="F34" s="82"/>
      <c r="G34" s="55"/>
      <c r="H34" s="82"/>
      <c r="I34" s="55"/>
      <c r="J34" s="82"/>
      <c r="K34" s="55"/>
      <c r="L34" s="82"/>
      <c r="M34" s="55">
        <v>5</v>
      </c>
      <c r="N34" s="82">
        <v>41934.75</v>
      </c>
      <c r="O34" s="55">
        <f t="shared" si="4"/>
        <v>5</v>
      </c>
      <c r="P34" s="82">
        <f t="shared" si="5"/>
        <v>41934.75</v>
      </c>
    </row>
    <row r="35" spans="2:16" ht="20.100000000000001" customHeight="1" thickBot="1" x14ac:dyDescent="0.3">
      <c r="B35" s="84" t="s">
        <v>167</v>
      </c>
      <c r="C35" s="55"/>
      <c r="D35" s="82"/>
      <c r="E35" s="55"/>
      <c r="F35" s="82"/>
      <c r="G35" s="55"/>
      <c r="H35" s="82"/>
      <c r="I35" s="55"/>
      <c r="J35" s="82"/>
      <c r="K35" s="55"/>
      <c r="L35" s="82"/>
      <c r="M35" s="55">
        <v>2</v>
      </c>
      <c r="N35" s="82">
        <v>19593.400000000001</v>
      </c>
      <c r="O35" s="55">
        <f t="shared" si="4"/>
        <v>2</v>
      </c>
      <c r="P35" s="82">
        <f t="shared" si="5"/>
        <v>19593.400000000001</v>
      </c>
    </row>
    <row r="36" spans="2:16" ht="20.100000000000001" customHeight="1" thickBot="1" x14ac:dyDescent="0.3">
      <c r="B36" s="84" t="s">
        <v>169</v>
      </c>
      <c r="C36" s="55"/>
      <c r="D36" s="82"/>
      <c r="E36" s="55">
        <v>8</v>
      </c>
      <c r="F36" s="82">
        <v>64896.59</v>
      </c>
      <c r="G36" s="55">
        <v>2</v>
      </c>
      <c r="H36" s="82">
        <v>2191.48</v>
      </c>
      <c r="I36" s="55">
        <v>1</v>
      </c>
      <c r="J36" s="82">
        <v>275.08</v>
      </c>
      <c r="K36" s="55"/>
      <c r="L36" s="82"/>
      <c r="M36" s="55">
        <v>1</v>
      </c>
      <c r="N36" s="82">
        <v>3607.2</v>
      </c>
      <c r="O36" s="55">
        <f t="shared" si="4"/>
        <v>12</v>
      </c>
      <c r="P36" s="82">
        <f t="shared" si="5"/>
        <v>70970.349999999991</v>
      </c>
    </row>
    <row r="37" spans="2:16" ht="20.100000000000001" customHeight="1" thickBot="1" x14ac:dyDescent="0.3">
      <c r="B37" s="84" t="s">
        <v>170</v>
      </c>
      <c r="C37" s="55"/>
      <c r="D37" s="82"/>
      <c r="E37" s="55"/>
      <c r="F37" s="82"/>
      <c r="G37" s="55"/>
      <c r="H37" s="82"/>
      <c r="I37" s="55"/>
      <c r="J37" s="82"/>
      <c r="K37" s="55"/>
      <c r="L37" s="82"/>
      <c r="M37" s="55"/>
      <c r="N37" s="82"/>
      <c r="O37" s="55"/>
      <c r="P37" s="82"/>
    </row>
    <row r="38" spans="2:16" ht="20.100000000000001" customHeight="1" thickBot="1" x14ac:dyDescent="0.3">
      <c r="B38" s="84" t="s">
        <v>172</v>
      </c>
      <c r="C38" s="55"/>
      <c r="D38" s="82"/>
      <c r="E38" s="55">
        <v>1</v>
      </c>
      <c r="F38" s="82">
        <v>458.8</v>
      </c>
      <c r="G38" s="55">
        <v>1</v>
      </c>
      <c r="H38" s="82">
        <v>423.5</v>
      </c>
      <c r="I38" s="55"/>
      <c r="J38" s="82"/>
      <c r="K38" s="55"/>
      <c r="L38" s="82"/>
      <c r="M38" s="55">
        <v>2</v>
      </c>
      <c r="N38" s="82">
        <v>13939.03</v>
      </c>
      <c r="O38" s="55">
        <f t="shared" ref="O38:P45" si="6">E38+G38+I38+M38</f>
        <v>4</v>
      </c>
      <c r="P38" s="82">
        <f t="shared" si="6"/>
        <v>14821.33</v>
      </c>
    </row>
    <row r="39" spans="2:16" ht="20.100000000000001" customHeight="1" thickBot="1" x14ac:dyDescent="0.3">
      <c r="B39" s="84" t="s">
        <v>174</v>
      </c>
      <c r="C39" s="55"/>
      <c r="D39" s="82"/>
      <c r="E39" s="55">
        <v>1</v>
      </c>
      <c r="F39" s="82">
        <v>4669.74</v>
      </c>
      <c r="G39" s="55"/>
      <c r="H39" s="82"/>
      <c r="I39" s="55"/>
      <c r="J39" s="82"/>
      <c r="K39" s="55"/>
      <c r="L39" s="82"/>
      <c r="M39" s="55">
        <v>7</v>
      </c>
      <c r="N39" s="82">
        <v>96047.15</v>
      </c>
      <c r="O39" s="55">
        <f t="shared" si="6"/>
        <v>8</v>
      </c>
      <c r="P39" s="82">
        <f t="shared" si="6"/>
        <v>100716.89</v>
      </c>
    </row>
    <row r="40" spans="2:16" ht="20.100000000000001" customHeight="1" thickBot="1" x14ac:dyDescent="0.3">
      <c r="B40" s="84" t="s">
        <v>175</v>
      </c>
      <c r="C40" s="55"/>
      <c r="D40" s="82"/>
      <c r="E40" s="55">
        <v>1</v>
      </c>
      <c r="F40" s="82">
        <v>2092.79</v>
      </c>
      <c r="G40" s="55"/>
      <c r="H40" s="82"/>
      <c r="I40" s="55"/>
      <c r="J40" s="82"/>
      <c r="K40" s="55"/>
      <c r="L40" s="82"/>
      <c r="M40" s="55">
        <v>3</v>
      </c>
      <c r="N40" s="82">
        <v>20222.16</v>
      </c>
      <c r="O40" s="55">
        <f t="shared" si="6"/>
        <v>4</v>
      </c>
      <c r="P40" s="82">
        <f t="shared" si="6"/>
        <v>22314.95</v>
      </c>
    </row>
    <row r="41" spans="2:16" ht="20.100000000000001" customHeight="1" thickBot="1" x14ac:dyDescent="0.3">
      <c r="B41" s="84" t="s">
        <v>176</v>
      </c>
      <c r="C41" s="55"/>
      <c r="D41" s="82"/>
      <c r="E41" s="55">
        <v>4</v>
      </c>
      <c r="F41" s="82">
        <v>70972.72</v>
      </c>
      <c r="G41" s="55"/>
      <c r="H41" s="82"/>
      <c r="I41" s="55">
        <v>1</v>
      </c>
      <c r="J41" s="82">
        <v>2046</v>
      </c>
      <c r="K41" s="55"/>
      <c r="L41" s="82"/>
      <c r="M41" s="55">
        <v>2</v>
      </c>
      <c r="N41" s="82">
        <v>46417.69</v>
      </c>
      <c r="O41" s="55">
        <f t="shared" si="6"/>
        <v>7</v>
      </c>
      <c r="P41" s="82">
        <f t="shared" si="6"/>
        <v>119436.41</v>
      </c>
    </row>
    <row r="42" spans="2:16" ht="20.100000000000001" customHeight="1" thickBot="1" x14ac:dyDescent="0.3">
      <c r="B42" s="84" t="s">
        <v>177</v>
      </c>
      <c r="C42" s="55"/>
      <c r="D42" s="82"/>
      <c r="E42" s="55">
        <v>52</v>
      </c>
      <c r="F42" s="82">
        <v>941767.49</v>
      </c>
      <c r="G42" s="55">
        <v>3</v>
      </c>
      <c r="H42" s="82">
        <v>1185</v>
      </c>
      <c r="I42" s="55">
        <v>15</v>
      </c>
      <c r="J42" s="82">
        <v>17218.759999999998</v>
      </c>
      <c r="K42" s="55"/>
      <c r="L42" s="82"/>
      <c r="M42" s="55">
        <v>176</v>
      </c>
      <c r="N42" s="82">
        <v>2585317</v>
      </c>
      <c r="O42" s="55">
        <f t="shared" si="6"/>
        <v>246</v>
      </c>
      <c r="P42" s="82">
        <f t="shared" si="6"/>
        <v>3545488.25</v>
      </c>
    </row>
    <row r="43" spans="2:16" ht="20.100000000000001" customHeight="1" thickBot="1" x14ac:dyDescent="0.3">
      <c r="B43" s="84" t="s">
        <v>178</v>
      </c>
      <c r="C43" s="55"/>
      <c r="D43" s="82"/>
      <c r="E43" s="55">
        <v>3</v>
      </c>
      <c r="F43" s="82">
        <v>238515.46</v>
      </c>
      <c r="G43" s="55">
        <v>2</v>
      </c>
      <c r="H43" s="82">
        <v>2581.36</v>
      </c>
      <c r="I43" s="55">
        <v>2</v>
      </c>
      <c r="J43" s="82">
        <v>6240.95</v>
      </c>
      <c r="K43" s="55"/>
      <c r="L43" s="82"/>
      <c r="M43" s="55">
        <v>7</v>
      </c>
      <c r="N43" s="82">
        <v>85705.34</v>
      </c>
      <c r="O43" s="55">
        <f t="shared" si="6"/>
        <v>14</v>
      </c>
      <c r="P43" s="82">
        <f t="shared" si="6"/>
        <v>333043.11</v>
      </c>
    </row>
    <row r="44" spans="2:16" ht="20.100000000000001" customHeight="1" thickBot="1" x14ac:dyDescent="0.3">
      <c r="B44" s="85" t="s">
        <v>179</v>
      </c>
      <c r="C44" s="55"/>
      <c r="D44" s="82"/>
      <c r="E44" s="55"/>
      <c r="F44" s="82"/>
      <c r="G44" s="55"/>
      <c r="H44" s="82"/>
      <c r="I44" s="55">
        <v>1</v>
      </c>
      <c r="J44" s="82">
        <v>301.24</v>
      </c>
      <c r="K44" s="55"/>
      <c r="L44" s="82"/>
      <c r="M44" s="55">
        <v>10</v>
      </c>
      <c r="N44" s="82">
        <v>65243.31</v>
      </c>
      <c r="O44" s="55">
        <f t="shared" si="6"/>
        <v>11</v>
      </c>
      <c r="P44" s="82">
        <f t="shared" si="6"/>
        <v>65544.55</v>
      </c>
    </row>
    <row r="45" spans="2:16" ht="20.100000000000001" customHeight="1" thickBot="1" x14ac:dyDescent="0.3">
      <c r="B45" s="84" t="s">
        <v>180</v>
      </c>
      <c r="C45" s="55"/>
      <c r="D45" s="82"/>
      <c r="E45" s="55"/>
      <c r="F45" s="82"/>
      <c r="G45" s="55"/>
      <c r="H45" s="82"/>
      <c r="I45" s="55">
        <v>1</v>
      </c>
      <c r="J45" s="82">
        <v>913.61</v>
      </c>
      <c r="K45" s="55"/>
      <c r="L45" s="82"/>
      <c r="M45" s="55">
        <v>4</v>
      </c>
      <c r="N45" s="82">
        <v>9520.8799999999992</v>
      </c>
      <c r="O45" s="55">
        <f t="shared" si="6"/>
        <v>5</v>
      </c>
      <c r="P45" s="82">
        <f t="shared" si="6"/>
        <v>10434.49</v>
      </c>
    </row>
    <row r="46" spans="2:16" ht="20.100000000000001" customHeight="1" thickBot="1" x14ac:dyDescent="0.3">
      <c r="B46" s="84" t="s">
        <v>181</v>
      </c>
      <c r="C46" s="55"/>
      <c r="D46" s="83"/>
      <c r="E46" s="55"/>
      <c r="F46" s="83"/>
      <c r="G46" s="55"/>
      <c r="H46" s="83"/>
      <c r="I46" s="55"/>
      <c r="J46" s="83"/>
      <c r="K46" s="55"/>
      <c r="L46" s="83"/>
      <c r="M46" s="55"/>
      <c r="N46" s="83"/>
      <c r="O46" s="55"/>
      <c r="P46" s="83"/>
    </row>
    <row r="47" spans="2:16" ht="20.100000000000001" customHeight="1" thickBot="1" x14ac:dyDescent="0.3">
      <c r="B47" s="84" t="s">
        <v>182</v>
      </c>
      <c r="C47" s="55"/>
      <c r="D47" s="82"/>
      <c r="E47" s="55"/>
      <c r="F47" s="82"/>
      <c r="G47" s="55"/>
      <c r="H47" s="82"/>
      <c r="I47" s="55"/>
      <c r="J47" s="82"/>
      <c r="K47" s="55"/>
      <c r="L47" s="82"/>
      <c r="M47" s="55">
        <v>6</v>
      </c>
      <c r="N47" s="82">
        <v>20482.22</v>
      </c>
      <c r="O47" s="55">
        <f t="shared" ref="O47:P50" si="7">E47+G47+I47+M47</f>
        <v>6</v>
      </c>
      <c r="P47" s="82">
        <f t="shared" si="7"/>
        <v>20482.22</v>
      </c>
    </row>
    <row r="48" spans="2:16" ht="20.100000000000001" customHeight="1" thickBot="1" x14ac:dyDescent="0.3">
      <c r="B48" s="84" t="s">
        <v>173</v>
      </c>
      <c r="C48" s="55"/>
      <c r="D48" s="82"/>
      <c r="E48" s="55">
        <v>21</v>
      </c>
      <c r="F48" s="82">
        <v>345724.36</v>
      </c>
      <c r="G48" s="55">
        <v>6</v>
      </c>
      <c r="H48" s="82">
        <v>8856.0499999999993</v>
      </c>
      <c r="I48" s="55">
        <v>2</v>
      </c>
      <c r="J48" s="82">
        <v>2883.62</v>
      </c>
      <c r="K48" s="55"/>
      <c r="L48" s="82"/>
      <c r="M48" s="55">
        <v>62</v>
      </c>
      <c r="N48" s="82">
        <v>586505.44999999995</v>
      </c>
      <c r="O48" s="55">
        <f t="shared" si="7"/>
        <v>91</v>
      </c>
      <c r="P48" s="82">
        <f t="shared" si="7"/>
        <v>943969.48</v>
      </c>
    </row>
    <row r="49" spans="2:16" ht="20.100000000000001" customHeight="1" thickBot="1" x14ac:dyDescent="0.3">
      <c r="B49" s="84" t="s">
        <v>183</v>
      </c>
      <c r="C49" s="55"/>
      <c r="D49" s="82"/>
      <c r="E49" s="55">
        <v>2</v>
      </c>
      <c r="F49" s="82">
        <v>4086.31</v>
      </c>
      <c r="G49" s="55"/>
      <c r="H49" s="82"/>
      <c r="I49" s="55"/>
      <c r="J49" s="82"/>
      <c r="K49" s="55"/>
      <c r="L49" s="82"/>
      <c r="M49" s="55">
        <v>8</v>
      </c>
      <c r="N49" s="82">
        <v>29279.759999999998</v>
      </c>
      <c r="O49" s="55">
        <f t="shared" si="7"/>
        <v>10</v>
      </c>
      <c r="P49" s="82">
        <f t="shared" si="7"/>
        <v>33366.07</v>
      </c>
    </row>
    <row r="50" spans="2:16" ht="20.100000000000001" customHeight="1" thickBot="1" x14ac:dyDescent="0.3">
      <c r="B50" s="84" t="s">
        <v>184</v>
      </c>
      <c r="C50" s="55"/>
      <c r="D50" s="82"/>
      <c r="E50" s="55"/>
      <c r="F50" s="82"/>
      <c r="G50" s="55"/>
      <c r="H50" s="82"/>
      <c r="I50" s="55"/>
      <c r="J50" s="82"/>
      <c r="K50" s="55"/>
      <c r="L50" s="82"/>
      <c r="M50" s="55">
        <v>2</v>
      </c>
      <c r="N50" s="82">
        <v>3200.55</v>
      </c>
      <c r="O50" s="55">
        <f t="shared" si="7"/>
        <v>2</v>
      </c>
      <c r="P50" s="82">
        <f t="shared" si="7"/>
        <v>3200.55</v>
      </c>
    </row>
    <row r="51" spans="2:16" ht="20.100000000000001" customHeight="1" thickBot="1" x14ac:dyDescent="0.3">
      <c r="B51" s="84" t="s">
        <v>185</v>
      </c>
      <c r="C51" s="55"/>
      <c r="D51" s="82"/>
      <c r="E51" s="55"/>
      <c r="F51" s="82"/>
      <c r="G51" s="55"/>
      <c r="H51" s="82"/>
      <c r="I51" s="55"/>
      <c r="J51" s="82"/>
      <c r="K51" s="55"/>
      <c r="L51" s="82"/>
      <c r="M51" s="55"/>
      <c r="N51" s="82"/>
      <c r="O51" s="55"/>
      <c r="P51" s="82"/>
    </row>
    <row r="52" spans="2:16" ht="20.100000000000001" customHeight="1" thickBot="1" x14ac:dyDescent="0.3">
      <c r="B52" s="84" t="s">
        <v>189</v>
      </c>
      <c r="C52" s="55"/>
      <c r="D52" s="82"/>
      <c r="E52" s="55">
        <v>1</v>
      </c>
      <c r="F52" s="82">
        <v>32210.92</v>
      </c>
      <c r="G52" s="55"/>
      <c r="H52" s="82"/>
      <c r="I52" s="55">
        <v>2</v>
      </c>
      <c r="J52" s="82">
        <v>2061.14</v>
      </c>
      <c r="K52" s="55"/>
      <c r="L52" s="82"/>
      <c r="M52" s="55">
        <v>18</v>
      </c>
      <c r="N52" s="82">
        <v>240947.22</v>
      </c>
      <c r="O52" s="55">
        <f t="shared" ref="O52:P56" si="8">E52+G52+I52+M52</f>
        <v>21</v>
      </c>
      <c r="P52" s="82">
        <f t="shared" si="8"/>
        <v>275219.28000000003</v>
      </c>
    </row>
    <row r="53" spans="2:16" ht="20.100000000000001" customHeight="1" thickBot="1" x14ac:dyDescent="0.3">
      <c r="B53" s="84" t="s">
        <v>186</v>
      </c>
      <c r="C53" s="55"/>
      <c r="D53" s="82"/>
      <c r="E53" s="55"/>
      <c r="F53" s="82"/>
      <c r="G53" s="55"/>
      <c r="H53" s="82"/>
      <c r="I53" s="55"/>
      <c r="J53" s="82"/>
      <c r="K53" s="55"/>
      <c r="L53" s="82"/>
      <c r="M53" s="55">
        <v>2</v>
      </c>
      <c r="N53" s="82">
        <v>6757.39</v>
      </c>
      <c r="O53" s="55">
        <f t="shared" si="8"/>
        <v>2</v>
      </c>
      <c r="P53" s="82">
        <f t="shared" si="8"/>
        <v>6757.39</v>
      </c>
    </row>
    <row r="54" spans="2:16" ht="20.100000000000001" customHeight="1" thickBot="1" x14ac:dyDescent="0.3">
      <c r="B54" s="84" t="s">
        <v>187</v>
      </c>
      <c r="C54" s="55"/>
      <c r="D54" s="82"/>
      <c r="E54" s="55">
        <v>11</v>
      </c>
      <c r="F54" s="82">
        <v>119126.29000000001</v>
      </c>
      <c r="G54" s="55">
        <v>3</v>
      </c>
      <c r="H54" s="82">
        <v>5129.6400000000003</v>
      </c>
      <c r="I54" s="55">
        <v>3</v>
      </c>
      <c r="J54" s="82">
        <v>8904.2900000000009</v>
      </c>
      <c r="K54" s="55"/>
      <c r="L54" s="82"/>
      <c r="M54" s="55">
        <v>85</v>
      </c>
      <c r="N54" s="82">
        <v>800341.93</v>
      </c>
      <c r="O54" s="55">
        <f t="shared" si="8"/>
        <v>102</v>
      </c>
      <c r="P54" s="82">
        <f t="shared" si="8"/>
        <v>933502.15</v>
      </c>
    </row>
    <row r="55" spans="2:16" ht="20.100000000000001" customHeight="1" thickBot="1" x14ac:dyDescent="0.3">
      <c r="B55" s="84" t="s">
        <v>188</v>
      </c>
      <c r="C55" s="55"/>
      <c r="D55" s="82"/>
      <c r="E55" s="55"/>
      <c r="F55" s="82"/>
      <c r="G55" s="55"/>
      <c r="H55" s="82"/>
      <c r="I55" s="55"/>
      <c r="J55" s="82"/>
      <c r="K55" s="55"/>
      <c r="L55" s="82"/>
      <c r="M55" s="55">
        <v>1</v>
      </c>
      <c r="N55" s="82">
        <v>67.349999999999994</v>
      </c>
      <c r="O55" s="55">
        <f t="shared" si="8"/>
        <v>1</v>
      </c>
      <c r="P55" s="82">
        <f t="shared" si="8"/>
        <v>67.349999999999994</v>
      </c>
    </row>
    <row r="56" spans="2:16" ht="20.100000000000001" customHeight="1" thickBot="1" x14ac:dyDescent="0.3">
      <c r="B56" s="84" t="s">
        <v>190</v>
      </c>
      <c r="C56" s="55"/>
      <c r="D56" s="82"/>
      <c r="E56" s="55">
        <v>7</v>
      </c>
      <c r="F56" s="82">
        <v>113541.14</v>
      </c>
      <c r="G56" s="55"/>
      <c r="H56" s="82"/>
      <c r="I56" s="55">
        <v>6</v>
      </c>
      <c r="J56" s="82">
        <v>81279.710000000006</v>
      </c>
      <c r="K56" s="55"/>
      <c r="L56" s="82"/>
      <c r="M56" s="55">
        <v>13</v>
      </c>
      <c r="N56" s="82">
        <v>76226.69</v>
      </c>
      <c r="O56" s="55">
        <f t="shared" si="8"/>
        <v>26</v>
      </c>
      <c r="P56" s="82">
        <f t="shared" si="8"/>
        <v>271047.54000000004</v>
      </c>
    </row>
    <row r="57" spans="2:16" ht="20.100000000000001" customHeight="1" thickBot="1" x14ac:dyDescent="0.3">
      <c r="B57" s="84" t="s">
        <v>191</v>
      </c>
      <c r="C57" s="55"/>
      <c r="D57" s="82"/>
      <c r="E57" s="55"/>
      <c r="F57" s="82"/>
      <c r="G57" s="55"/>
      <c r="H57" s="82"/>
      <c r="I57" s="55"/>
      <c r="J57" s="82"/>
      <c r="K57" s="55"/>
      <c r="L57" s="82"/>
      <c r="M57" s="55"/>
      <c r="N57" s="82"/>
      <c r="O57" s="55"/>
      <c r="P57" s="82"/>
    </row>
    <row r="58" spans="2:16" ht="20.100000000000001" customHeight="1" thickBot="1" x14ac:dyDescent="0.3">
      <c r="B58" s="84" t="s">
        <v>192</v>
      </c>
      <c r="C58" s="55"/>
      <c r="D58" s="82"/>
      <c r="E58" s="55">
        <v>2</v>
      </c>
      <c r="F58" s="82">
        <v>55918.240000000005</v>
      </c>
      <c r="G58" s="55"/>
      <c r="H58" s="82"/>
      <c r="I58" s="55"/>
      <c r="J58" s="82"/>
      <c r="K58" s="55"/>
      <c r="L58" s="82"/>
      <c r="M58" s="55">
        <v>3</v>
      </c>
      <c r="N58" s="82">
        <v>41885.269999999997</v>
      </c>
      <c r="O58" s="55">
        <f t="shared" ref="O58:P64" si="9">E58+G58+I58+M58</f>
        <v>5</v>
      </c>
      <c r="P58" s="82">
        <f t="shared" si="9"/>
        <v>97803.510000000009</v>
      </c>
    </row>
    <row r="59" spans="2:16" ht="20.100000000000001" customHeight="1" thickBot="1" x14ac:dyDescent="0.3">
      <c r="B59" s="84" t="s">
        <v>193</v>
      </c>
      <c r="C59" s="55"/>
      <c r="D59" s="82"/>
      <c r="E59" s="55">
        <v>8</v>
      </c>
      <c r="F59" s="82">
        <v>141260.21</v>
      </c>
      <c r="G59" s="55">
        <v>1</v>
      </c>
      <c r="H59" s="82">
        <v>600</v>
      </c>
      <c r="I59" s="55"/>
      <c r="J59" s="82"/>
      <c r="K59" s="55"/>
      <c r="L59" s="82"/>
      <c r="M59" s="55">
        <v>29</v>
      </c>
      <c r="N59" s="82">
        <v>221840.38</v>
      </c>
      <c r="O59" s="55">
        <f t="shared" si="9"/>
        <v>38</v>
      </c>
      <c r="P59" s="82">
        <f t="shared" si="9"/>
        <v>363700.58999999997</v>
      </c>
    </row>
    <row r="60" spans="2:16" ht="20.100000000000001" customHeight="1" thickBot="1" x14ac:dyDescent="0.3">
      <c r="B60" s="84" t="s">
        <v>194</v>
      </c>
      <c r="C60" s="55"/>
      <c r="D60" s="82"/>
      <c r="E60" s="55">
        <v>1</v>
      </c>
      <c r="F60" s="82">
        <v>1982.96</v>
      </c>
      <c r="G60" s="55"/>
      <c r="H60" s="82"/>
      <c r="I60" s="55"/>
      <c r="J60" s="82"/>
      <c r="K60" s="55"/>
      <c r="L60" s="82"/>
      <c r="M60" s="55">
        <v>3</v>
      </c>
      <c r="N60" s="82">
        <v>43548.31</v>
      </c>
      <c r="O60" s="55">
        <f t="shared" si="9"/>
        <v>4</v>
      </c>
      <c r="P60" s="82">
        <f t="shared" si="9"/>
        <v>45531.27</v>
      </c>
    </row>
    <row r="61" spans="2:16" ht="20.100000000000001" customHeight="1" thickBot="1" x14ac:dyDescent="0.3">
      <c r="B61" s="84" t="s">
        <v>196</v>
      </c>
      <c r="C61" s="55"/>
      <c r="D61" s="82"/>
      <c r="E61" s="55"/>
      <c r="F61" s="82"/>
      <c r="G61" s="55"/>
      <c r="H61" s="82"/>
      <c r="I61" s="55"/>
      <c r="J61" s="82"/>
      <c r="K61" s="55"/>
      <c r="L61" s="82"/>
      <c r="M61" s="55">
        <v>8</v>
      </c>
      <c r="N61" s="82">
        <v>151514.04999999999</v>
      </c>
      <c r="O61" s="55">
        <f t="shared" si="9"/>
        <v>8</v>
      </c>
      <c r="P61" s="82">
        <f t="shared" si="9"/>
        <v>151514.04999999999</v>
      </c>
    </row>
    <row r="62" spans="2:16" ht="20.100000000000001" customHeight="1" thickBot="1" x14ac:dyDescent="0.3">
      <c r="B62" s="84" t="s">
        <v>197</v>
      </c>
      <c r="C62" s="55"/>
      <c r="D62" s="82"/>
      <c r="E62" s="55">
        <v>25</v>
      </c>
      <c r="F62" s="82">
        <v>279536.16000000003</v>
      </c>
      <c r="G62" s="55">
        <v>3</v>
      </c>
      <c r="H62" s="82">
        <v>1189.31</v>
      </c>
      <c r="I62" s="55">
        <v>1</v>
      </c>
      <c r="J62" s="82">
        <v>310.08</v>
      </c>
      <c r="K62" s="55"/>
      <c r="L62" s="82"/>
      <c r="M62" s="55">
        <v>18</v>
      </c>
      <c r="N62" s="82">
        <v>121227.57</v>
      </c>
      <c r="O62" s="55">
        <f t="shared" si="9"/>
        <v>47</v>
      </c>
      <c r="P62" s="82">
        <f t="shared" si="9"/>
        <v>402263.12000000005</v>
      </c>
    </row>
    <row r="63" spans="2:16" ht="20.100000000000001" customHeight="1" thickBot="1" x14ac:dyDescent="0.3">
      <c r="B63" s="84" t="s">
        <v>98</v>
      </c>
      <c r="C63" s="55"/>
      <c r="D63" s="82"/>
      <c r="E63" s="55"/>
      <c r="F63" s="82"/>
      <c r="G63" s="55"/>
      <c r="H63" s="82"/>
      <c r="I63" s="55"/>
      <c r="J63" s="82"/>
      <c r="K63" s="55"/>
      <c r="L63" s="82"/>
      <c r="M63" s="55">
        <v>3</v>
      </c>
      <c r="N63" s="82">
        <v>15079.69</v>
      </c>
      <c r="O63" s="55">
        <f t="shared" si="9"/>
        <v>3</v>
      </c>
      <c r="P63" s="82">
        <f t="shared" si="9"/>
        <v>15079.69</v>
      </c>
    </row>
    <row r="64" spans="2:16" ht="20.100000000000001" customHeight="1" thickBot="1" x14ac:dyDescent="0.3">
      <c r="B64" s="84" t="s">
        <v>99</v>
      </c>
      <c r="C64" s="55"/>
      <c r="D64" s="82"/>
      <c r="E64" s="55">
        <v>2</v>
      </c>
      <c r="F64" s="82">
        <v>44250.01</v>
      </c>
      <c r="G64" s="55"/>
      <c r="H64" s="82"/>
      <c r="I64" s="55"/>
      <c r="J64" s="82"/>
      <c r="K64" s="55"/>
      <c r="L64" s="82"/>
      <c r="M64" s="55"/>
      <c r="N64" s="82"/>
      <c r="O64" s="55">
        <f t="shared" si="9"/>
        <v>2</v>
      </c>
      <c r="P64" s="82">
        <f t="shared" si="9"/>
        <v>44250.01</v>
      </c>
    </row>
    <row r="65" spans="2:17" s="64" customFormat="1" ht="20.100000000000001" customHeight="1" thickBot="1" x14ac:dyDescent="0.3">
      <c r="B65" s="79" t="s">
        <v>114</v>
      </c>
      <c r="C65" s="87"/>
      <c r="D65" s="88"/>
      <c r="E65" s="89">
        <f t="shared" ref="E65:J65" si="10">SUM(E13:E64)</f>
        <v>342</v>
      </c>
      <c r="F65" s="88">
        <f t="shared" si="10"/>
        <v>5485826.6440000003</v>
      </c>
      <c r="G65" s="89">
        <f t="shared" si="10"/>
        <v>35</v>
      </c>
      <c r="H65" s="88">
        <f t="shared" si="10"/>
        <v>35002.17</v>
      </c>
      <c r="I65" s="89">
        <f t="shared" si="10"/>
        <v>62</v>
      </c>
      <c r="J65" s="88">
        <f t="shared" si="10"/>
        <v>141441.91</v>
      </c>
      <c r="K65" s="89"/>
      <c r="L65" s="88"/>
      <c r="M65" s="90">
        <f>SUM(M13:M64)</f>
        <v>922</v>
      </c>
      <c r="N65" s="88">
        <f>SUM(N13:N64)</f>
        <v>8731293.879999999</v>
      </c>
      <c r="O65" s="89">
        <f>SUM(O13:O64)</f>
        <v>1361</v>
      </c>
      <c r="P65" s="88">
        <f>SUM(P13:P64)</f>
        <v>14393564.604000002</v>
      </c>
      <c r="Q65" s="86"/>
    </row>
    <row r="66" spans="2:17" x14ac:dyDescent="0.25">
      <c r="B66" s="72"/>
    </row>
    <row r="67" spans="2:17" x14ac:dyDescent="0.25">
      <c r="B67" s="68"/>
    </row>
    <row r="68" spans="2:17" x14ac:dyDescent="0.25">
      <c r="B68" s="68"/>
    </row>
    <row r="69" spans="2:17" x14ac:dyDescent="0.25">
      <c r="B69" s="68"/>
    </row>
    <row r="70" spans="2:17" x14ac:dyDescent="0.25">
      <c r="B70" s="68"/>
    </row>
    <row r="71" spans="2:17" x14ac:dyDescent="0.25">
      <c r="B71" s="68"/>
    </row>
    <row r="72" spans="2:17" x14ac:dyDescent="0.25">
      <c r="B72" s="68"/>
    </row>
    <row r="73" spans="2:17" x14ac:dyDescent="0.25">
      <c r="B73" s="68"/>
    </row>
    <row r="74" spans="2:17" x14ac:dyDescent="0.25">
      <c r="B74" s="68"/>
    </row>
    <row r="75" spans="2:17" x14ac:dyDescent="0.25">
      <c r="B75" s="68"/>
    </row>
    <row r="76" spans="2:17" x14ac:dyDescent="0.25">
      <c r="B76" s="68"/>
    </row>
    <row r="77" spans="2:17" x14ac:dyDescent="0.25">
      <c r="B77" s="68"/>
    </row>
    <row r="78" spans="2:17" x14ac:dyDescent="0.25">
      <c r="B78" s="68"/>
    </row>
    <row r="79" spans="2:17" x14ac:dyDescent="0.25">
      <c r="B79" s="68"/>
    </row>
    <row r="80" spans="2:17" x14ac:dyDescent="0.25">
      <c r="B80" s="68"/>
    </row>
    <row r="81" spans="2:2" x14ac:dyDescent="0.25">
      <c r="B81" s="68"/>
    </row>
    <row r="82" spans="2:2" x14ac:dyDescent="0.25">
      <c r="B82" s="68"/>
    </row>
    <row r="83" spans="2:2" x14ac:dyDescent="0.25">
      <c r="B83" s="68"/>
    </row>
    <row r="84" spans="2:2" x14ac:dyDescent="0.25">
      <c r="B84" s="70"/>
    </row>
    <row r="85" spans="2:2" x14ac:dyDescent="0.25">
      <c r="B85" s="70"/>
    </row>
    <row r="86" spans="2:2" x14ac:dyDescent="0.25">
      <c r="B86" s="67"/>
    </row>
    <row r="87" spans="2:2" x14ac:dyDescent="0.25">
      <c r="B87" s="67"/>
    </row>
  </sheetData>
  <mergeCells count="7">
    <mergeCell ref="M11:N11"/>
    <mergeCell ref="O11:P11"/>
    <mergeCell ref="C11:D11"/>
    <mergeCell ref="K11:L11"/>
    <mergeCell ref="E11:F11"/>
    <mergeCell ref="G11:H11"/>
    <mergeCell ref="I11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H15"/>
  <sheetViews>
    <sheetView workbookViewId="0"/>
  </sheetViews>
  <sheetFormatPr baseColWidth="10" defaultRowHeight="12.75" x14ac:dyDescent="0.2"/>
  <cols>
    <col min="1" max="1" width="16.85546875" style="51" customWidth="1"/>
    <col min="2" max="2" width="16.7109375" style="51" customWidth="1"/>
    <col min="3" max="3" width="16.42578125" style="51" customWidth="1"/>
    <col min="4" max="4" width="19.7109375" style="51" customWidth="1"/>
    <col min="5" max="5" width="18" style="51" customWidth="1"/>
    <col min="6" max="6" width="18.140625" style="51" customWidth="1"/>
    <col min="7" max="7" width="16.42578125" style="51" customWidth="1"/>
    <col min="8" max="8" width="15.140625" style="51" customWidth="1"/>
    <col min="9" max="9" width="15.7109375" style="51" customWidth="1"/>
    <col min="10" max="10" width="11.42578125" style="51"/>
    <col min="11" max="11" width="17.42578125" style="51" customWidth="1"/>
    <col min="12" max="256" width="11.42578125" style="51"/>
    <col min="257" max="257" width="16.85546875" style="51" customWidth="1"/>
    <col min="258" max="258" width="16.7109375" style="51" customWidth="1"/>
    <col min="259" max="259" width="16.42578125" style="51" customWidth="1"/>
    <col min="260" max="260" width="19.7109375" style="51" customWidth="1"/>
    <col min="261" max="261" width="18" style="51" customWidth="1"/>
    <col min="262" max="262" width="18.140625" style="51" customWidth="1"/>
    <col min="263" max="263" width="16.42578125" style="51" customWidth="1"/>
    <col min="264" max="264" width="15.140625" style="51" customWidth="1"/>
    <col min="265" max="265" width="15.7109375" style="51" customWidth="1"/>
    <col min="266" max="266" width="11.42578125" style="51"/>
    <col min="267" max="267" width="17.42578125" style="51" customWidth="1"/>
    <col min="268" max="512" width="11.42578125" style="51"/>
    <col min="513" max="513" width="16.85546875" style="51" customWidth="1"/>
    <col min="514" max="514" width="16.7109375" style="51" customWidth="1"/>
    <col min="515" max="515" width="16.42578125" style="51" customWidth="1"/>
    <col min="516" max="516" width="19.7109375" style="51" customWidth="1"/>
    <col min="517" max="517" width="18" style="51" customWidth="1"/>
    <col min="518" max="518" width="18.140625" style="51" customWidth="1"/>
    <col min="519" max="519" width="16.42578125" style="51" customWidth="1"/>
    <col min="520" max="520" width="15.140625" style="51" customWidth="1"/>
    <col min="521" max="521" width="15.7109375" style="51" customWidth="1"/>
    <col min="522" max="522" width="11.42578125" style="51"/>
    <col min="523" max="523" width="17.42578125" style="51" customWidth="1"/>
    <col min="524" max="768" width="11.42578125" style="51"/>
    <col min="769" max="769" width="16.85546875" style="51" customWidth="1"/>
    <col min="770" max="770" width="16.7109375" style="51" customWidth="1"/>
    <col min="771" max="771" width="16.42578125" style="51" customWidth="1"/>
    <col min="772" max="772" width="19.7109375" style="51" customWidth="1"/>
    <col min="773" max="773" width="18" style="51" customWidth="1"/>
    <col min="774" max="774" width="18.140625" style="51" customWidth="1"/>
    <col min="775" max="775" width="16.42578125" style="51" customWidth="1"/>
    <col min="776" max="776" width="15.140625" style="51" customWidth="1"/>
    <col min="777" max="777" width="15.7109375" style="51" customWidth="1"/>
    <col min="778" max="778" width="11.42578125" style="51"/>
    <col min="779" max="779" width="17.42578125" style="51" customWidth="1"/>
    <col min="780" max="1024" width="11.42578125" style="51"/>
    <col min="1025" max="1025" width="16.85546875" style="51" customWidth="1"/>
    <col min="1026" max="1026" width="16.7109375" style="51" customWidth="1"/>
    <col min="1027" max="1027" width="16.42578125" style="51" customWidth="1"/>
    <col min="1028" max="1028" width="19.7109375" style="51" customWidth="1"/>
    <col min="1029" max="1029" width="18" style="51" customWidth="1"/>
    <col min="1030" max="1030" width="18.140625" style="51" customWidth="1"/>
    <col min="1031" max="1031" width="16.42578125" style="51" customWidth="1"/>
    <col min="1032" max="1032" width="15.140625" style="51" customWidth="1"/>
    <col min="1033" max="1033" width="15.7109375" style="51" customWidth="1"/>
    <col min="1034" max="1034" width="11.42578125" style="51"/>
    <col min="1035" max="1035" width="17.42578125" style="51" customWidth="1"/>
    <col min="1036" max="1280" width="11.42578125" style="51"/>
    <col min="1281" max="1281" width="16.85546875" style="51" customWidth="1"/>
    <col min="1282" max="1282" width="16.7109375" style="51" customWidth="1"/>
    <col min="1283" max="1283" width="16.42578125" style="51" customWidth="1"/>
    <col min="1284" max="1284" width="19.7109375" style="51" customWidth="1"/>
    <col min="1285" max="1285" width="18" style="51" customWidth="1"/>
    <col min="1286" max="1286" width="18.140625" style="51" customWidth="1"/>
    <col min="1287" max="1287" width="16.42578125" style="51" customWidth="1"/>
    <col min="1288" max="1288" width="15.140625" style="51" customWidth="1"/>
    <col min="1289" max="1289" width="15.7109375" style="51" customWidth="1"/>
    <col min="1290" max="1290" width="11.42578125" style="51"/>
    <col min="1291" max="1291" width="17.42578125" style="51" customWidth="1"/>
    <col min="1292" max="1536" width="11.42578125" style="51"/>
    <col min="1537" max="1537" width="16.85546875" style="51" customWidth="1"/>
    <col min="1538" max="1538" width="16.7109375" style="51" customWidth="1"/>
    <col min="1539" max="1539" width="16.42578125" style="51" customWidth="1"/>
    <col min="1540" max="1540" width="19.7109375" style="51" customWidth="1"/>
    <col min="1541" max="1541" width="18" style="51" customWidth="1"/>
    <col min="1542" max="1542" width="18.140625" style="51" customWidth="1"/>
    <col min="1543" max="1543" width="16.42578125" style="51" customWidth="1"/>
    <col min="1544" max="1544" width="15.140625" style="51" customWidth="1"/>
    <col min="1545" max="1545" width="15.7109375" style="51" customWidth="1"/>
    <col min="1546" max="1546" width="11.42578125" style="51"/>
    <col min="1547" max="1547" width="17.42578125" style="51" customWidth="1"/>
    <col min="1548" max="1792" width="11.42578125" style="51"/>
    <col min="1793" max="1793" width="16.85546875" style="51" customWidth="1"/>
    <col min="1794" max="1794" width="16.7109375" style="51" customWidth="1"/>
    <col min="1795" max="1795" width="16.42578125" style="51" customWidth="1"/>
    <col min="1796" max="1796" width="19.7109375" style="51" customWidth="1"/>
    <col min="1797" max="1797" width="18" style="51" customWidth="1"/>
    <col min="1798" max="1798" width="18.140625" style="51" customWidth="1"/>
    <col min="1799" max="1799" width="16.42578125" style="51" customWidth="1"/>
    <col min="1800" max="1800" width="15.140625" style="51" customWidth="1"/>
    <col min="1801" max="1801" width="15.7109375" style="51" customWidth="1"/>
    <col min="1802" max="1802" width="11.42578125" style="51"/>
    <col min="1803" max="1803" width="17.42578125" style="51" customWidth="1"/>
    <col min="1804" max="2048" width="11.42578125" style="51"/>
    <col min="2049" max="2049" width="16.85546875" style="51" customWidth="1"/>
    <col min="2050" max="2050" width="16.7109375" style="51" customWidth="1"/>
    <col min="2051" max="2051" width="16.42578125" style="51" customWidth="1"/>
    <col min="2052" max="2052" width="19.7109375" style="51" customWidth="1"/>
    <col min="2053" max="2053" width="18" style="51" customWidth="1"/>
    <col min="2054" max="2054" width="18.140625" style="51" customWidth="1"/>
    <col min="2055" max="2055" width="16.42578125" style="51" customWidth="1"/>
    <col min="2056" max="2056" width="15.140625" style="51" customWidth="1"/>
    <col min="2057" max="2057" width="15.7109375" style="51" customWidth="1"/>
    <col min="2058" max="2058" width="11.42578125" style="51"/>
    <col min="2059" max="2059" width="17.42578125" style="51" customWidth="1"/>
    <col min="2060" max="2304" width="11.42578125" style="51"/>
    <col min="2305" max="2305" width="16.85546875" style="51" customWidth="1"/>
    <col min="2306" max="2306" width="16.7109375" style="51" customWidth="1"/>
    <col min="2307" max="2307" width="16.42578125" style="51" customWidth="1"/>
    <col min="2308" max="2308" width="19.7109375" style="51" customWidth="1"/>
    <col min="2309" max="2309" width="18" style="51" customWidth="1"/>
    <col min="2310" max="2310" width="18.140625" style="51" customWidth="1"/>
    <col min="2311" max="2311" width="16.42578125" style="51" customWidth="1"/>
    <col min="2312" max="2312" width="15.140625" style="51" customWidth="1"/>
    <col min="2313" max="2313" width="15.7109375" style="51" customWidth="1"/>
    <col min="2314" max="2314" width="11.42578125" style="51"/>
    <col min="2315" max="2315" width="17.42578125" style="51" customWidth="1"/>
    <col min="2316" max="2560" width="11.42578125" style="51"/>
    <col min="2561" max="2561" width="16.85546875" style="51" customWidth="1"/>
    <col min="2562" max="2562" width="16.7109375" style="51" customWidth="1"/>
    <col min="2563" max="2563" width="16.42578125" style="51" customWidth="1"/>
    <col min="2564" max="2564" width="19.7109375" style="51" customWidth="1"/>
    <col min="2565" max="2565" width="18" style="51" customWidth="1"/>
    <col min="2566" max="2566" width="18.140625" style="51" customWidth="1"/>
    <col min="2567" max="2567" width="16.42578125" style="51" customWidth="1"/>
    <col min="2568" max="2568" width="15.140625" style="51" customWidth="1"/>
    <col min="2569" max="2569" width="15.7109375" style="51" customWidth="1"/>
    <col min="2570" max="2570" width="11.42578125" style="51"/>
    <col min="2571" max="2571" width="17.42578125" style="51" customWidth="1"/>
    <col min="2572" max="2816" width="11.42578125" style="51"/>
    <col min="2817" max="2817" width="16.85546875" style="51" customWidth="1"/>
    <col min="2818" max="2818" width="16.7109375" style="51" customWidth="1"/>
    <col min="2819" max="2819" width="16.42578125" style="51" customWidth="1"/>
    <col min="2820" max="2820" width="19.7109375" style="51" customWidth="1"/>
    <col min="2821" max="2821" width="18" style="51" customWidth="1"/>
    <col min="2822" max="2822" width="18.140625" style="51" customWidth="1"/>
    <col min="2823" max="2823" width="16.42578125" style="51" customWidth="1"/>
    <col min="2824" max="2824" width="15.140625" style="51" customWidth="1"/>
    <col min="2825" max="2825" width="15.7109375" style="51" customWidth="1"/>
    <col min="2826" max="2826" width="11.42578125" style="51"/>
    <col min="2827" max="2827" width="17.42578125" style="51" customWidth="1"/>
    <col min="2828" max="3072" width="11.42578125" style="51"/>
    <col min="3073" max="3073" width="16.85546875" style="51" customWidth="1"/>
    <col min="3074" max="3074" width="16.7109375" style="51" customWidth="1"/>
    <col min="3075" max="3075" width="16.42578125" style="51" customWidth="1"/>
    <col min="3076" max="3076" width="19.7109375" style="51" customWidth="1"/>
    <col min="3077" max="3077" width="18" style="51" customWidth="1"/>
    <col min="3078" max="3078" width="18.140625" style="51" customWidth="1"/>
    <col min="3079" max="3079" width="16.42578125" style="51" customWidth="1"/>
    <col min="3080" max="3080" width="15.140625" style="51" customWidth="1"/>
    <col min="3081" max="3081" width="15.7109375" style="51" customWidth="1"/>
    <col min="3082" max="3082" width="11.42578125" style="51"/>
    <col min="3083" max="3083" width="17.42578125" style="51" customWidth="1"/>
    <col min="3084" max="3328" width="11.42578125" style="51"/>
    <col min="3329" max="3329" width="16.85546875" style="51" customWidth="1"/>
    <col min="3330" max="3330" width="16.7109375" style="51" customWidth="1"/>
    <col min="3331" max="3331" width="16.42578125" style="51" customWidth="1"/>
    <col min="3332" max="3332" width="19.7109375" style="51" customWidth="1"/>
    <col min="3333" max="3333" width="18" style="51" customWidth="1"/>
    <col min="3334" max="3334" width="18.140625" style="51" customWidth="1"/>
    <col min="3335" max="3335" width="16.42578125" style="51" customWidth="1"/>
    <col min="3336" max="3336" width="15.140625" style="51" customWidth="1"/>
    <col min="3337" max="3337" width="15.7109375" style="51" customWidth="1"/>
    <col min="3338" max="3338" width="11.42578125" style="51"/>
    <col min="3339" max="3339" width="17.42578125" style="51" customWidth="1"/>
    <col min="3340" max="3584" width="11.42578125" style="51"/>
    <col min="3585" max="3585" width="16.85546875" style="51" customWidth="1"/>
    <col min="3586" max="3586" width="16.7109375" style="51" customWidth="1"/>
    <col min="3587" max="3587" width="16.42578125" style="51" customWidth="1"/>
    <col min="3588" max="3588" width="19.7109375" style="51" customWidth="1"/>
    <col min="3589" max="3589" width="18" style="51" customWidth="1"/>
    <col min="3590" max="3590" width="18.140625" style="51" customWidth="1"/>
    <col min="3591" max="3591" width="16.42578125" style="51" customWidth="1"/>
    <col min="3592" max="3592" width="15.140625" style="51" customWidth="1"/>
    <col min="3593" max="3593" width="15.7109375" style="51" customWidth="1"/>
    <col min="3594" max="3594" width="11.42578125" style="51"/>
    <col min="3595" max="3595" width="17.42578125" style="51" customWidth="1"/>
    <col min="3596" max="3840" width="11.42578125" style="51"/>
    <col min="3841" max="3841" width="16.85546875" style="51" customWidth="1"/>
    <col min="3842" max="3842" width="16.7109375" style="51" customWidth="1"/>
    <col min="3843" max="3843" width="16.42578125" style="51" customWidth="1"/>
    <col min="3844" max="3844" width="19.7109375" style="51" customWidth="1"/>
    <col min="3845" max="3845" width="18" style="51" customWidth="1"/>
    <col min="3846" max="3846" width="18.140625" style="51" customWidth="1"/>
    <col min="3847" max="3847" width="16.42578125" style="51" customWidth="1"/>
    <col min="3848" max="3848" width="15.140625" style="51" customWidth="1"/>
    <col min="3849" max="3849" width="15.7109375" style="51" customWidth="1"/>
    <col min="3850" max="3850" width="11.42578125" style="51"/>
    <col min="3851" max="3851" width="17.42578125" style="51" customWidth="1"/>
    <col min="3852" max="4096" width="11.42578125" style="51"/>
    <col min="4097" max="4097" width="16.85546875" style="51" customWidth="1"/>
    <col min="4098" max="4098" width="16.7109375" style="51" customWidth="1"/>
    <col min="4099" max="4099" width="16.42578125" style="51" customWidth="1"/>
    <col min="4100" max="4100" width="19.7109375" style="51" customWidth="1"/>
    <col min="4101" max="4101" width="18" style="51" customWidth="1"/>
    <col min="4102" max="4102" width="18.140625" style="51" customWidth="1"/>
    <col min="4103" max="4103" width="16.42578125" style="51" customWidth="1"/>
    <col min="4104" max="4104" width="15.140625" style="51" customWidth="1"/>
    <col min="4105" max="4105" width="15.7109375" style="51" customWidth="1"/>
    <col min="4106" max="4106" width="11.42578125" style="51"/>
    <col min="4107" max="4107" width="17.42578125" style="51" customWidth="1"/>
    <col min="4108" max="4352" width="11.42578125" style="51"/>
    <col min="4353" max="4353" width="16.85546875" style="51" customWidth="1"/>
    <col min="4354" max="4354" width="16.7109375" style="51" customWidth="1"/>
    <col min="4355" max="4355" width="16.42578125" style="51" customWidth="1"/>
    <col min="4356" max="4356" width="19.7109375" style="51" customWidth="1"/>
    <col min="4357" max="4357" width="18" style="51" customWidth="1"/>
    <col min="4358" max="4358" width="18.140625" style="51" customWidth="1"/>
    <col min="4359" max="4359" width="16.42578125" style="51" customWidth="1"/>
    <col min="4360" max="4360" width="15.140625" style="51" customWidth="1"/>
    <col min="4361" max="4361" width="15.7109375" style="51" customWidth="1"/>
    <col min="4362" max="4362" width="11.42578125" style="51"/>
    <col min="4363" max="4363" width="17.42578125" style="51" customWidth="1"/>
    <col min="4364" max="4608" width="11.42578125" style="51"/>
    <col min="4609" max="4609" width="16.85546875" style="51" customWidth="1"/>
    <col min="4610" max="4610" width="16.7109375" style="51" customWidth="1"/>
    <col min="4611" max="4611" width="16.42578125" style="51" customWidth="1"/>
    <col min="4612" max="4612" width="19.7109375" style="51" customWidth="1"/>
    <col min="4613" max="4613" width="18" style="51" customWidth="1"/>
    <col min="4614" max="4614" width="18.140625" style="51" customWidth="1"/>
    <col min="4615" max="4615" width="16.42578125" style="51" customWidth="1"/>
    <col min="4616" max="4616" width="15.140625" style="51" customWidth="1"/>
    <col min="4617" max="4617" width="15.7109375" style="51" customWidth="1"/>
    <col min="4618" max="4618" width="11.42578125" style="51"/>
    <col min="4619" max="4619" width="17.42578125" style="51" customWidth="1"/>
    <col min="4620" max="4864" width="11.42578125" style="51"/>
    <col min="4865" max="4865" width="16.85546875" style="51" customWidth="1"/>
    <col min="4866" max="4866" width="16.7109375" style="51" customWidth="1"/>
    <col min="4867" max="4867" width="16.42578125" style="51" customWidth="1"/>
    <col min="4868" max="4868" width="19.7109375" style="51" customWidth="1"/>
    <col min="4869" max="4869" width="18" style="51" customWidth="1"/>
    <col min="4870" max="4870" width="18.140625" style="51" customWidth="1"/>
    <col min="4871" max="4871" width="16.42578125" style="51" customWidth="1"/>
    <col min="4872" max="4872" width="15.140625" style="51" customWidth="1"/>
    <col min="4873" max="4873" width="15.7109375" style="51" customWidth="1"/>
    <col min="4874" max="4874" width="11.42578125" style="51"/>
    <col min="4875" max="4875" width="17.42578125" style="51" customWidth="1"/>
    <col min="4876" max="5120" width="11.42578125" style="51"/>
    <col min="5121" max="5121" width="16.85546875" style="51" customWidth="1"/>
    <col min="5122" max="5122" width="16.7109375" style="51" customWidth="1"/>
    <col min="5123" max="5123" width="16.42578125" style="51" customWidth="1"/>
    <col min="5124" max="5124" width="19.7109375" style="51" customWidth="1"/>
    <col min="5125" max="5125" width="18" style="51" customWidth="1"/>
    <col min="5126" max="5126" width="18.140625" style="51" customWidth="1"/>
    <col min="5127" max="5127" width="16.42578125" style="51" customWidth="1"/>
    <col min="5128" max="5128" width="15.140625" style="51" customWidth="1"/>
    <col min="5129" max="5129" width="15.7109375" style="51" customWidth="1"/>
    <col min="5130" max="5130" width="11.42578125" style="51"/>
    <col min="5131" max="5131" width="17.42578125" style="51" customWidth="1"/>
    <col min="5132" max="5376" width="11.42578125" style="51"/>
    <col min="5377" max="5377" width="16.85546875" style="51" customWidth="1"/>
    <col min="5378" max="5378" width="16.7109375" style="51" customWidth="1"/>
    <col min="5379" max="5379" width="16.42578125" style="51" customWidth="1"/>
    <col min="5380" max="5380" width="19.7109375" style="51" customWidth="1"/>
    <col min="5381" max="5381" width="18" style="51" customWidth="1"/>
    <col min="5382" max="5382" width="18.140625" style="51" customWidth="1"/>
    <col min="5383" max="5383" width="16.42578125" style="51" customWidth="1"/>
    <col min="5384" max="5384" width="15.140625" style="51" customWidth="1"/>
    <col min="5385" max="5385" width="15.7109375" style="51" customWidth="1"/>
    <col min="5386" max="5386" width="11.42578125" style="51"/>
    <col min="5387" max="5387" width="17.42578125" style="51" customWidth="1"/>
    <col min="5388" max="5632" width="11.42578125" style="51"/>
    <col min="5633" max="5633" width="16.85546875" style="51" customWidth="1"/>
    <col min="5634" max="5634" width="16.7109375" style="51" customWidth="1"/>
    <col min="5635" max="5635" width="16.42578125" style="51" customWidth="1"/>
    <col min="5636" max="5636" width="19.7109375" style="51" customWidth="1"/>
    <col min="5637" max="5637" width="18" style="51" customWidth="1"/>
    <col min="5638" max="5638" width="18.140625" style="51" customWidth="1"/>
    <col min="5639" max="5639" width="16.42578125" style="51" customWidth="1"/>
    <col min="5640" max="5640" width="15.140625" style="51" customWidth="1"/>
    <col min="5641" max="5641" width="15.7109375" style="51" customWidth="1"/>
    <col min="5642" max="5642" width="11.42578125" style="51"/>
    <col min="5643" max="5643" width="17.42578125" style="51" customWidth="1"/>
    <col min="5644" max="5888" width="11.42578125" style="51"/>
    <col min="5889" max="5889" width="16.85546875" style="51" customWidth="1"/>
    <col min="5890" max="5890" width="16.7109375" style="51" customWidth="1"/>
    <col min="5891" max="5891" width="16.42578125" style="51" customWidth="1"/>
    <col min="5892" max="5892" width="19.7109375" style="51" customWidth="1"/>
    <col min="5893" max="5893" width="18" style="51" customWidth="1"/>
    <col min="5894" max="5894" width="18.140625" style="51" customWidth="1"/>
    <col min="5895" max="5895" width="16.42578125" style="51" customWidth="1"/>
    <col min="5896" max="5896" width="15.140625" style="51" customWidth="1"/>
    <col min="5897" max="5897" width="15.7109375" style="51" customWidth="1"/>
    <col min="5898" max="5898" width="11.42578125" style="51"/>
    <col min="5899" max="5899" width="17.42578125" style="51" customWidth="1"/>
    <col min="5900" max="6144" width="11.42578125" style="51"/>
    <col min="6145" max="6145" width="16.85546875" style="51" customWidth="1"/>
    <col min="6146" max="6146" width="16.7109375" style="51" customWidth="1"/>
    <col min="6147" max="6147" width="16.42578125" style="51" customWidth="1"/>
    <col min="6148" max="6148" width="19.7109375" style="51" customWidth="1"/>
    <col min="6149" max="6149" width="18" style="51" customWidth="1"/>
    <col min="6150" max="6150" width="18.140625" style="51" customWidth="1"/>
    <col min="6151" max="6151" width="16.42578125" style="51" customWidth="1"/>
    <col min="6152" max="6152" width="15.140625" style="51" customWidth="1"/>
    <col min="6153" max="6153" width="15.7109375" style="51" customWidth="1"/>
    <col min="6154" max="6154" width="11.42578125" style="51"/>
    <col min="6155" max="6155" width="17.42578125" style="51" customWidth="1"/>
    <col min="6156" max="6400" width="11.42578125" style="51"/>
    <col min="6401" max="6401" width="16.85546875" style="51" customWidth="1"/>
    <col min="6402" max="6402" width="16.7109375" style="51" customWidth="1"/>
    <col min="6403" max="6403" width="16.42578125" style="51" customWidth="1"/>
    <col min="6404" max="6404" width="19.7109375" style="51" customWidth="1"/>
    <col min="6405" max="6405" width="18" style="51" customWidth="1"/>
    <col min="6406" max="6406" width="18.140625" style="51" customWidth="1"/>
    <col min="6407" max="6407" width="16.42578125" style="51" customWidth="1"/>
    <col min="6408" max="6408" width="15.140625" style="51" customWidth="1"/>
    <col min="6409" max="6409" width="15.7109375" style="51" customWidth="1"/>
    <col min="6410" max="6410" width="11.42578125" style="51"/>
    <col min="6411" max="6411" width="17.42578125" style="51" customWidth="1"/>
    <col min="6412" max="6656" width="11.42578125" style="51"/>
    <col min="6657" max="6657" width="16.85546875" style="51" customWidth="1"/>
    <col min="6658" max="6658" width="16.7109375" style="51" customWidth="1"/>
    <col min="6659" max="6659" width="16.42578125" style="51" customWidth="1"/>
    <col min="6660" max="6660" width="19.7109375" style="51" customWidth="1"/>
    <col min="6661" max="6661" width="18" style="51" customWidth="1"/>
    <col min="6662" max="6662" width="18.140625" style="51" customWidth="1"/>
    <col min="6663" max="6663" width="16.42578125" style="51" customWidth="1"/>
    <col min="6664" max="6664" width="15.140625" style="51" customWidth="1"/>
    <col min="6665" max="6665" width="15.7109375" style="51" customWidth="1"/>
    <col min="6666" max="6666" width="11.42578125" style="51"/>
    <col min="6667" max="6667" width="17.42578125" style="51" customWidth="1"/>
    <col min="6668" max="6912" width="11.42578125" style="51"/>
    <col min="6913" max="6913" width="16.85546875" style="51" customWidth="1"/>
    <col min="6914" max="6914" width="16.7109375" style="51" customWidth="1"/>
    <col min="6915" max="6915" width="16.42578125" style="51" customWidth="1"/>
    <col min="6916" max="6916" width="19.7109375" style="51" customWidth="1"/>
    <col min="6917" max="6917" width="18" style="51" customWidth="1"/>
    <col min="6918" max="6918" width="18.140625" style="51" customWidth="1"/>
    <col min="6919" max="6919" width="16.42578125" style="51" customWidth="1"/>
    <col min="6920" max="6920" width="15.140625" style="51" customWidth="1"/>
    <col min="6921" max="6921" width="15.7109375" style="51" customWidth="1"/>
    <col min="6922" max="6922" width="11.42578125" style="51"/>
    <col min="6923" max="6923" width="17.42578125" style="51" customWidth="1"/>
    <col min="6924" max="7168" width="11.42578125" style="51"/>
    <col min="7169" max="7169" width="16.85546875" style="51" customWidth="1"/>
    <col min="7170" max="7170" width="16.7109375" style="51" customWidth="1"/>
    <col min="7171" max="7171" width="16.42578125" style="51" customWidth="1"/>
    <col min="7172" max="7172" width="19.7109375" style="51" customWidth="1"/>
    <col min="7173" max="7173" width="18" style="51" customWidth="1"/>
    <col min="7174" max="7174" width="18.140625" style="51" customWidth="1"/>
    <col min="7175" max="7175" width="16.42578125" style="51" customWidth="1"/>
    <col min="7176" max="7176" width="15.140625" style="51" customWidth="1"/>
    <col min="7177" max="7177" width="15.7109375" style="51" customWidth="1"/>
    <col min="7178" max="7178" width="11.42578125" style="51"/>
    <col min="7179" max="7179" width="17.42578125" style="51" customWidth="1"/>
    <col min="7180" max="7424" width="11.42578125" style="51"/>
    <col min="7425" max="7425" width="16.85546875" style="51" customWidth="1"/>
    <col min="7426" max="7426" width="16.7109375" style="51" customWidth="1"/>
    <col min="7427" max="7427" width="16.42578125" style="51" customWidth="1"/>
    <col min="7428" max="7428" width="19.7109375" style="51" customWidth="1"/>
    <col min="7429" max="7429" width="18" style="51" customWidth="1"/>
    <col min="7430" max="7430" width="18.140625" style="51" customWidth="1"/>
    <col min="7431" max="7431" width="16.42578125" style="51" customWidth="1"/>
    <col min="7432" max="7432" width="15.140625" style="51" customWidth="1"/>
    <col min="7433" max="7433" width="15.7109375" style="51" customWidth="1"/>
    <col min="7434" max="7434" width="11.42578125" style="51"/>
    <col min="7435" max="7435" width="17.42578125" style="51" customWidth="1"/>
    <col min="7436" max="7680" width="11.42578125" style="51"/>
    <col min="7681" max="7681" width="16.85546875" style="51" customWidth="1"/>
    <col min="7682" max="7682" width="16.7109375" style="51" customWidth="1"/>
    <col min="7683" max="7683" width="16.42578125" style="51" customWidth="1"/>
    <col min="7684" max="7684" width="19.7109375" style="51" customWidth="1"/>
    <col min="7685" max="7685" width="18" style="51" customWidth="1"/>
    <col min="7686" max="7686" width="18.140625" style="51" customWidth="1"/>
    <col min="7687" max="7687" width="16.42578125" style="51" customWidth="1"/>
    <col min="7688" max="7688" width="15.140625" style="51" customWidth="1"/>
    <col min="7689" max="7689" width="15.7109375" style="51" customWidth="1"/>
    <col min="7690" max="7690" width="11.42578125" style="51"/>
    <col min="7691" max="7691" width="17.42578125" style="51" customWidth="1"/>
    <col min="7692" max="7936" width="11.42578125" style="51"/>
    <col min="7937" max="7937" width="16.85546875" style="51" customWidth="1"/>
    <col min="7938" max="7938" width="16.7109375" style="51" customWidth="1"/>
    <col min="7939" max="7939" width="16.42578125" style="51" customWidth="1"/>
    <col min="7940" max="7940" width="19.7109375" style="51" customWidth="1"/>
    <col min="7941" max="7941" width="18" style="51" customWidth="1"/>
    <col min="7942" max="7942" width="18.140625" style="51" customWidth="1"/>
    <col min="7943" max="7943" width="16.42578125" style="51" customWidth="1"/>
    <col min="7944" max="7944" width="15.140625" style="51" customWidth="1"/>
    <col min="7945" max="7945" width="15.7109375" style="51" customWidth="1"/>
    <col min="7946" max="7946" width="11.42578125" style="51"/>
    <col min="7947" max="7947" width="17.42578125" style="51" customWidth="1"/>
    <col min="7948" max="8192" width="11.42578125" style="51"/>
    <col min="8193" max="8193" width="16.85546875" style="51" customWidth="1"/>
    <col min="8194" max="8194" width="16.7109375" style="51" customWidth="1"/>
    <col min="8195" max="8195" width="16.42578125" style="51" customWidth="1"/>
    <col min="8196" max="8196" width="19.7109375" style="51" customWidth="1"/>
    <col min="8197" max="8197" width="18" style="51" customWidth="1"/>
    <col min="8198" max="8198" width="18.140625" style="51" customWidth="1"/>
    <col min="8199" max="8199" width="16.42578125" style="51" customWidth="1"/>
    <col min="8200" max="8200" width="15.140625" style="51" customWidth="1"/>
    <col min="8201" max="8201" width="15.7109375" style="51" customWidth="1"/>
    <col min="8202" max="8202" width="11.42578125" style="51"/>
    <col min="8203" max="8203" width="17.42578125" style="51" customWidth="1"/>
    <col min="8204" max="8448" width="11.42578125" style="51"/>
    <col min="8449" max="8449" width="16.85546875" style="51" customWidth="1"/>
    <col min="8450" max="8450" width="16.7109375" style="51" customWidth="1"/>
    <col min="8451" max="8451" width="16.42578125" style="51" customWidth="1"/>
    <col min="8452" max="8452" width="19.7109375" style="51" customWidth="1"/>
    <col min="8453" max="8453" width="18" style="51" customWidth="1"/>
    <col min="8454" max="8454" width="18.140625" style="51" customWidth="1"/>
    <col min="8455" max="8455" width="16.42578125" style="51" customWidth="1"/>
    <col min="8456" max="8456" width="15.140625" style="51" customWidth="1"/>
    <col min="8457" max="8457" width="15.7109375" style="51" customWidth="1"/>
    <col min="8458" max="8458" width="11.42578125" style="51"/>
    <col min="8459" max="8459" width="17.42578125" style="51" customWidth="1"/>
    <col min="8460" max="8704" width="11.42578125" style="51"/>
    <col min="8705" max="8705" width="16.85546875" style="51" customWidth="1"/>
    <col min="8706" max="8706" width="16.7109375" style="51" customWidth="1"/>
    <col min="8707" max="8707" width="16.42578125" style="51" customWidth="1"/>
    <col min="8708" max="8708" width="19.7109375" style="51" customWidth="1"/>
    <col min="8709" max="8709" width="18" style="51" customWidth="1"/>
    <col min="8710" max="8710" width="18.140625" style="51" customWidth="1"/>
    <col min="8711" max="8711" width="16.42578125" style="51" customWidth="1"/>
    <col min="8712" max="8712" width="15.140625" style="51" customWidth="1"/>
    <col min="8713" max="8713" width="15.7109375" style="51" customWidth="1"/>
    <col min="8714" max="8714" width="11.42578125" style="51"/>
    <col min="8715" max="8715" width="17.42578125" style="51" customWidth="1"/>
    <col min="8716" max="8960" width="11.42578125" style="51"/>
    <col min="8961" max="8961" width="16.85546875" style="51" customWidth="1"/>
    <col min="8962" max="8962" width="16.7109375" style="51" customWidth="1"/>
    <col min="8963" max="8963" width="16.42578125" style="51" customWidth="1"/>
    <col min="8964" max="8964" width="19.7109375" style="51" customWidth="1"/>
    <col min="8965" max="8965" width="18" style="51" customWidth="1"/>
    <col min="8966" max="8966" width="18.140625" style="51" customWidth="1"/>
    <col min="8967" max="8967" width="16.42578125" style="51" customWidth="1"/>
    <col min="8968" max="8968" width="15.140625" style="51" customWidth="1"/>
    <col min="8969" max="8969" width="15.7109375" style="51" customWidth="1"/>
    <col min="8970" max="8970" width="11.42578125" style="51"/>
    <col min="8971" max="8971" width="17.42578125" style="51" customWidth="1"/>
    <col min="8972" max="9216" width="11.42578125" style="51"/>
    <col min="9217" max="9217" width="16.85546875" style="51" customWidth="1"/>
    <col min="9218" max="9218" width="16.7109375" style="51" customWidth="1"/>
    <col min="9219" max="9219" width="16.42578125" style="51" customWidth="1"/>
    <col min="9220" max="9220" width="19.7109375" style="51" customWidth="1"/>
    <col min="9221" max="9221" width="18" style="51" customWidth="1"/>
    <col min="9222" max="9222" width="18.140625" style="51" customWidth="1"/>
    <col min="9223" max="9223" width="16.42578125" style="51" customWidth="1"/>
    <col min="9224" max="9224" width="15.140625" style="51" customWidth="1"/>
    <col min="9225" max="9225" width="15.7109375" style="51" customWidth="1"/>
    <col min="9226" max="9226" width="11.42578125" style="51"/>
    <col min="9227" max="9227" width="17.42578125" style="51" customWidth="1"/>
    <col min="9228" max="9472" width="11.42578125" style="51"/>
    <col min="9473" max="9473" width="16.85546875" style="51" customWidth="1"/>
    <col min="9474" max="9474" width="16.7109375" style="51" customWidth="1"/>
    <col min="9475" max="9475" width="16.42578125" style="51" customWidth="1"/>
    <col min="9476" max="9476" width="19.7109375" style="51" customWidth="1"/>
    <col min="9477" max="9477" width="18" style="51" customWidth="1"/>
    <col min="9478" max="9478" width="18.140625" style="51" customWidth="1"/>
    <col min="9479" max="9479" width="16.42578125" style="51" customWidth="1"/>
    <col min="9480" max="9480" width="15.140625" style="51" customWidth="1"/>
    <col min="9481" max="9481" width="15.7109375" style="51" customWidth="1"/>
    <col min="9482" max="9482" width="11.42578125" style="51"/>
    <col min="9483" max="9483" width="17.42578125" style="51" customWidth="1"/>
    <col min="9484" max="9728" width="11.42578125" style="51"/>
    <col min="9729" max="9729" width="16.85546875" style="51" customWidth="1"/>
    <col min="9730" max="9730" width="16.7109375" style="51" customWidth="1"/>
    <col min="9731" max="9731" width="16.42578125" style="51" customWidth="1"/>
    <col min="9732" max="9732" width="19.7109375" style="51" customWidth="1"/>
    <col min="9733" max="9733" width="18" style="51" customWidth="1"/>
    <col min="9734" max="9734" width="18.140625" style="51" customWidth="1"/>
    <col min="9735" max="9735" width="16.42578125" style="51" customWidth="1"/>
    <col min="9736" max="9736" width="15.140625" style="51" customWidth="1"/>
    <col min="9737" max="9737" width="15.7109375" style="51" customWidth="1"/>
    <col min="9738" max="9738" width="11.42578125" style="51"/>
    <col min="9739" max="9739" width="17.42578125" style="51" customWidth="1"/>
    <col min="9740" max="9984" width="11.42578125" style="51"/>
    <col min="9985" max="9985" width="16.85546875" style="51" customWidth="1"/>
    <col min="9986" max="9986" width="16.7109375" style="51" customWidth="1"/>
    <col min="9987" max="9987" width="16.42578125" style="51" customWidth="1"/>
    <col min="9988" max="9988" width="19.7109375" style="51" customWidth="1"/>
    <col min="9989" max="9989" width="18" style="51" customWidth="1"/>
    <col min="9990" max="9990" width="18.140625" style="51" customWidth="1"/>
    <col min="9991" max="9991" width="16.42578125" style="51" customWidth="1"/>
    <col min="9992" max="9992" width="15.140625" style="51" customWidth="1"/>
    <col min="9993" max="9993" width="15.7109375" style="51" customWidth="1"/>
    <col min="9994" max="9994" width="11.42578125" style="51"/>
    <col min="9995" max="9995" width="17.42578125" style="51" customWidth="1"/>
    <col min="9996" max="10240" width="11.42578125" style="51"/>
    <col min="10241" max="10241" width="16.85546875" style="51" customWidth="1"/>
    <col min="10242" max="10242" width="16.7109375" style="51" customWidth="1"/>
    <col min="10243" max="10243" width="16.42578125" style="51" customWidth="1"/>
    <col min="10244" max="10244" width="19.7109375" style="51" customWidth="1"/>
    <col min="10245" max="10245" width="18" style="51" customWidth="1"/>
    <col min="10246" max="10246" width="18.140625" style="51" customWidth="1"/>
    <col min="10247" max="10247" width="16.42578125" style="51" customWidth="1"/>
    <col min="10248" max="10248" width="15.140625" style="51" customWidth="1"/>
    <col min="10249" max="10249" width="15.7109375" style="51" customWidth="1"/>
    <col min="10250" max="10250" width="11.42578125" style="51"/>
    <col min="10251" max="10251" width="17.42578125" style="51" customWidth="1"/>
    <col min="10252" max="10496" width="11.42578125" style="51"/>
    <col min="10497" max="10497" width="16.85546875" style="51" customWidth="1"/>
    <col min="10498" max="10498" width="16.7109375" style="51" customWidth="1"/>
    <col min="10499" max="10499" width="16.42578125" style="51" customWidth="1"/>
    <col min="10500" max="10500" width="19.7109375" style="51" customWidth="1"/>
    <col min="10501" max="10501" width="18" style="51" customWidth="1"/>
    <col min="10502" max="10502" width="18.140625" style="51" customWidth="1"/>
    <col min="10503" max="10503" width="16.42578125" style="51" customWidth="1"/>
    <col min="10504" max="10504" width="15.140625" style="51" customWidth="1"/>
    <col min="10505" max="10505" width="15.7109375" style="51" customWidth="1"/>
    <col min="10506" max="10506" width="11.42578125" style="51"/>
    <col min="10507" max="10507" width="17.42578125" style="51" customWidth="1"/>
    <col min="10508" max="10752" width="11.42578125" style="51"/>
    <col min="10753" max="10753" width="16.85546875" style="51" customWidth="1"/>
    <col min="10754" max="10754" width="16.7109375" style="51" customWidth="1"/>
    <col min="10755" max="10755" width="16.42578125" style="51" customWidth="1"/>
    <col min="10756" max="10756" width="19.7109375" style="51" customWidth="1"/>
    <col min="10757" max="10757" width="18" style="51" customWidth="1"/>
    <col min="10758" max="10758" width="18.140625" style="51" customWidth="1"/>
    <col min="10759" max="10759" width="16.42578125" style="51" customWidth="1"/>
    <col min="10760" max="10760" width="15.140625" style="51" customWidth="1"/>
    <col min="10761" max="10761" width="15.7109375" style="51" customWidth="1"/>
    <col min="10762" max="10762" width="11.42578125" style="51"/>
    <col min="10763" max="10763" width="17.42578125" style="51" customWidth="1"/>
    <col min="10764" max="11008" width="11.42578125" style="51"/>
    <col min="11009" max="11009" width="16.85546875" style="51" customWidth="1"/>
    <col min="11010" max="11010" width="16.7109375" style="51" customWidth="1"/>
    <col min="11011" max="11011" width="16.42578125" style="51" customWidth="1"/>
    <col min="11012" max="11012" width="19.7109375" style="51" customWidth="1"/>
    <col min="11013" max="11013" width="18" style="51" customWidth="1"/>
    <col min="11014" max="11014" width="18.140625" style="51" customWidth="1"/>
    <col min="11015" max="11015" width="16.42578125" style="51" customWidth="1"/>
    <col min="11016" max="11016" width="15.140625" style="51" customWidth="1"/>
    <col min="11017" max="11017" width="15.7109375" style="51" customWidth="1"/>
    <col min="11018" max="11018" width="11.42578125" style="51"/>
    <col min="11019" max="11019" width="17.42578125" style="51" customWidth="1"/>
    <col min="11020" max="11264" width="11.42578125" style="51"/>
    <col min="11265" max="11265" width="16.85546875" style="51" customWidth="1"/>
    <col min="11266" max="11266" width="16.7109375" style="51" customWidth="1"/>
    <col min="11267" max="11267" width="16.42578125" style="51" customWidth="1"/>
    <col min="11268" max="11268" width="19.7109375" style="51" customWidth="1"/>
    <col min="11269" max="11269" width="18" style="51" customWidth="1"/>
    <col min="11270" max="11270" width="18.140625" style="51" customWidth="1"/>
    <col min="11271" max="11271" width="16.42578125" style="51" customWidth="1"/>
    <col min="11272" max="11272" width="15.140625" style="51" customWidth="1"/>
    <col min="11273" max="11273" width="15.7109375" style="51" customWidth="1"/>
    <col min="11274" max="11274" width="11.42578125" style="51"/>
    <col min="11275" max="11275" width="17.42578125" style="51" customWidth="1"/>
    <col min="11276" max="11520" width="11.42578125" style="51"/>
    <col min="11521" max="11521" width="16.85546875" style="51" customWidth="1"/>
    <col min="11522" max="11522" width="16.7109375" style="51" customWidth="1"/>
    <col min="11523" max="11523" width="16.42578125" style="51" customWidth="1"/>
    <col min="11524" max="11524" width="19.7109375" style="51" customWidth="1"/>
    <col min="11525" max="11525" width="18" style="51" customWidth="1"/>
    <col min="11526" max="11526" width="18.140625" style="51" customWidth="1"/>
    <col min="11527" max="11527" width="16.42578125" style="51" customWidth="1"/>
    <col min="11528" max="11528" width="15.140625" style="51" customWidth="1"/>
    <col min="11529" max="11529" width="15.7109375" style="51" customWidth="1"/>
    <col min="11530" max="11530" width="11.42578125" style="51"/>
    <col min="11531" max="11531" width="17.42578125" style="51" customWidth="1"/>
    <col min="11532" max="11776" width="11.42578125" style="51"/>
    <col min="11777" max="11777" width="16.85546875" style="51" customWidth="1"/>
    <col min="11778" max="11778" width="16.7109375" style="51" customWidth="1"/>
    <col min="11779" max="11779" width="16.42578125" style="51" customWidth="1"/>
    <col min="11780" max="11780" width="19.7109375" style="51" customWidth="1"/>
    <col min="11781" max="11781" width="18" style="51" customWidth="1"/>
    <col min="11782" max="11782" width="18.140625" style="51" customWidth="1"/>
    <col min="11783" max="11783" width="16.42578125" style="51" customWidth="1"/>
    <col min="11784" max="11784" width="15.140625" style="51" customWidth="1"/>
    <col min="11785" max="11785" width="15.7109375" style="51" customWidth="1"/>
    <col min="11786" max="11786" width="11.42578125" style="51"/>
    <col min="11787" max="11787" width="17.42578125" style="51" customWidth="1"/>
    <col min="11788" max="12032" width="11.42578125" style="51"/>
    <col min="12033" max="12033" width="16.85546875" style="51" customWidth="1"/>
    <col min="12034" max="12034" width="16.7109375" style="51" customWidth="1"/>
    <col min="12035" max="12035" width="16.42578125" style="51" customWidth="1"/>
    <col min="12036" max="12036" width="19.7109375" style="51" customWidth="1"/>
    <col min="12037" max="12037" width="18" style="51" customWidth="1"/>
    <col min="12038" max="12038" width="18.140625" style="51" customWidth="1"/>
    <col min="12039" max="12039" width="16.42578125" style="51" customWidth="1"/>
    <col min="12040" max="12040" width="15.140625" style="51" customWidth="1"/>
    <col min="12041" max="12041" width="15.7109375" style="51" customWidth="1"/>
    <col min="12042" max="12042" width="11.42578125" style="51"/>
    <col min="12043" max="12043" width="17.42578125" style="51" customWidth="1"/>
    <col min="12044" max="12288" width="11.42578125" style="51"/>
    <col min="12289" max="12289" width="16.85546875" style="51" customWidth="1"/>
    <col min="12290" max="12290" width="16.7109375" style="51" customWidth="1"/>
    <col min="12291" max="12291" width="16.42578125" style="51" customWidth="1"/>
    <col min="12292" max="12292" width="19.7109375" style="51" customWidth="1"/>
    <col min="12293" max="12293" width="18" style="51" customWidth="1"/>
    <col min="12294" max="12294" width="18.140625" style="51" customWidth="1"/>
    <col min="12295" max="12295" width="16.42578125" style="51" customWidth="1"/>
    <col min="12296" max="12296" width="15.140625" style="51" customWidth="1"/>
    <col min="12297" max="12297" width="15.7109375" style="51" customWidth="1"/>
    <col min="12298" max="12298" width="11.42578125" style="51"/>
    <col min="12299" max="12299" width="17.42578125" style="51" customWidth="1"/>
    <col min="12300" max="12544" width="11.42578125" style="51"/>
    <col min="12545" max="12545" width="16.85546875" style="51" customWidth="1"/>
    <col min="12546" max="12546" width="16.7109375" style="51" customWidth="1"/>
    <col min="12547" max="12547" width="16.42578125" style="51" customWidth="1"/>
    <col min="12548" max="12548" width="19.7109375" style="51" customWidth="1"/>
    <col min="12549" max="12549" width="18" style="51" customWidth="1"/>
    <col min="12550" max="12550" width="18.140625" style="51" customWidth="1"/>
    <col min="12551" max="12551" width="16.42578125" style="51" customWidth="1"/>
    <col min="12552" max="12552" width="15.140625" style="51" customWidth="1"/>
    <col min="12553" max="12553" width="15.7109375" style="51" customWidth="1"/>
    <col min="12554" max="12554" width="11.42578125" style="51"/>
    <col min="12555" max="12555" width="17.42578125" style="51" customWidth="1"/>
    <col min="12556" max="12800" width="11.42578125" style="51"/>
    <col min="12801" max="12801" width="16.85546875" style="51" customWidth="1"/>
    <col min="12802" max="12802" width="16.7109375" style="51" customWidth="1"/>
    <col min="12803" max="12803" width="16.42578125" style="51" customWidth="1"/>
    <col min="12804" max="12804" width="19.7109375" style="51" customWidth="1"/>
    <col min="12805" max="12805" width="18" style="51" customWidth="1"/>
    <col min="12806" max="12806" width="18.140625" style="51" customWidth="1"/>
    <col min="12807" max="12807" width="16.42578125" style="51" customWidth="1"/>
    <col min="12808" max="12808" width="15.140625" style="51" customWidth="1"/>
    <col min="12809" max="12809" width="15.7109375" style="51" customWidth="1"/>
    <col min="12810" max="12810" width="11.42578125" style="51"/>
    <col min="12811" max="12811" width="17.42578125" style="51" customWidth="1"/>
    <col min="12812" max="13056" width="11.42578125" style="51"/>
    <col min="13057" max="13057" width="16.85546875" style="51" customWidth="1"/>
    <col min="13058" max="13058" width="16.7109375" style="51" customWidth="1"/>
    <col min="13059" max="13059" width="16.42578125" style="51" customWidth="1"/>
    <col min="13060" max="13060" width="19.7109375" style="51" customWidth="1"/>
    <col min="13061" max="13061" width="18" style="51" customWidth="1"/>
    <col min="13062" max="13062" width="18.140625" style="51" customWidth="1"/>
    <col min="13063" max="13063" width="16.42578125" style="51" customWidth="1"/>
    <col min="13064" max="13064" width="15.140625" style="51" customWidth="1"/>
    <col min="13065" max="13065" width="15.7109375" style="51" customWidth="1"/>
    <col min="13066" max="13066" width="11.42578125" style="51"/>
    <col min="13067" max="13067" width="17.42578125" style="51" customWidth="1"/>
    <col min="13068" max="13312" width="11.42578125" style="51"/>
    <col min="13313" max="13313" width="16.85546875" style="51" customWidth="1"/>
    <col min="13314" max="13314" width="16.7109375" style="51" customWidth="1"/>
    <col min="13315" max="13315" width="16.42578125" style="51" customWidth="1"/>
    <col min="13316" max="13316" width="19.7109375" style="51" customWidth="1"/>
    <col min="13317" max="13317" width="18" style="51" customWidth="1"/>
    <col min="13318" max="13318" width="18.140625" style="51" customWidth="1"/>
    <col min="13319" max="13319" width="16.42578125" style="51" customWidth="1"/>
    <col min="13320" max="13320" width="15.140625" style="51" customWidth="1"/>
    <col min="13321" max="13321" width="15.7109375" style="51" customWidth="1"/>
    <col min="13322" max="13322" width="11.42578125" style="51"/>
    <col min="13323" max="13323" width="17.42578125" style="51" customWidth="1"/>
    <col min="13324" max="13568" width="11.42578125" style="51"/>
    <col min="13569" max="13569" width="16.85546875" style="51" customWidth="1"/>
    <col min="13570" max="13570" width="16.7109375" style="51" customWidth="1"/>
    <col min="13571" max="13571" width="16.42578125" style="51" customWidth="1"/>
    <col min="13572" max="13572" width="19.7109375" style="51" customWidth="1"/>
    <col min="13573" max="13573" width="18" style="51" customWidth="1"/>
    <col min="13574" max="13574" width="18.140625" style="51" customWidth="1"/>
    <col min="13575" max="13575" width="16.42578125" style="51" customWidth="1"/>
    <col min="13576" max="13576" width="15.140625" style="51" customWidth="1"/>
    <col min="13577" max="13577" width="15.7109375" style="51" customWidth="1"/>
    <col min="13578" max="13578" width="11.42578125" style="51"/>
    <col min="13579" max="13579" width="17.42578125" style="51" customWidth="1"/>
    <col min="13580" max="13824" width="11.42578125" style="51"/>
    <col min="13825" max="13825" width="16.85546875" style="51" customWidth="1"/>
    <col min="13826" max="13826" width="16.7109375" style="51" customWidth="1"/>
    <col min="13827" max="13827" width="16.42578125" style="51" customWidth="1"/>
    <col min="13828" max="13828" width="19.7109375" style="51" customWidth="1"/>
    <col min="13829" max="13829" width="18" style="51" customWidth="1"/>
    <col min="13830" max="13830" width="18.140625" style="51" customWidth="1"/>
    <col min="13831" max="13831" width="16.42578125" style="51" customWidth="1"/>
    <col min="13832" max="13832" width="15.140625" style="51" customWidth="1"/>
    <col min="13833" max="13833" width="15.7109375" style="51" customWidth="1"/>
    <col min="13834" max="13834" width="11.42578125" style="51"/>
    <col min="13835" max="13835" width="17.42578125" style="51" customWidth="1"/>
    <col min="13836" max="14080" width="11.42578125" style="51"/>
    <col min="14081" max="14081" width="16.85546875" style="51" customWidth="1"/>
    <col min="14082" max="14082" width="16.7109375" style="51" customWidth="1"/>
    <col min="14083" max="14083" width="16.42578125" style="51" customWidth="1"/>
    <col min="14084" max="14084" width="19.7109375" style="51" customWidth="1"/>
    <col min="14085" max="14085" width="18" style="51" customWidth="1"/>
    <col min="14086" max="14086" width="18.140625" style="51" customWidth="1"/>
    <col min="14087" max="14087" width="16.42578125" style="51" customWidth="1"/>
    <col min="14088" max="14088" width="15.140625" style="51" customWidth="1"/>
    <col min="14089" max="14089" width="15.7109375" style="51" customWidth="1"/>
    <col min="14090" max="14090" width="11.42578125" style="51"/>
    <col min="14091" max="14091" width="17.42578125" style="51" customWidth="1"/>
    <col min="14092" max="14336" width="11.42578125" style="51"/>
    <col min="14337" max="14337" width="16.85546875" style="51" customWidth="1"/>
    <col min="14338" max="14338" width="16.7109375" style="51" customWidth="1"/>
    <col min="14339" max="14339" width="16.42578125" style="51" customWidth="1"/>
    <col min="14340" max="14340" width="19.7109375" style="51" customWidth="1"/>
    <col min="14341" max="14341" width="18" style="51" customWidth="1"/>
    <col min="14342" max="14342" width="18.140625" style="51" customWidth="1"/>
    <col min="14343" max="14343" width="16.42578125" style="51" customWidth="1"/>
    <col min="14344" max="14344" width="15.140625" style="51" customWidth="1"/>
    <col min="14345" max="14345" width="15.7109375" style="51" customWidth="1"/>
    <col min="14346" max="14346" width="11.42578125" style="51"/>
    <col min="14347" max="14347" width="17.42578125" style="51" customWidth="1"/>
    <col min="14348" max="14592" width="11.42578125" style="51"/>
    <col min="14593" max="14593" width="16.85546875" style="51" customWidth="1"/>
    <col min="14594" max="14594" width="16.7109375" style="51" customWidth="1"/>
    <col min="14595" max="14595" width="16.42578125" style="51" customWidth="1"/>
    <col min="14596" max="14596" width="19.7109375" style="51" customWidth="1"/>
    <col min="14597" max="14597" width="18" style="51" customWidth="1"/>
    <col min="14598" max="14598" width="18.140625" style="51" customWidth="1"/>
    <col min="14599" max="14599" width="16.42578125" style="51" customWidth="1"/>
    <col min="14600" max="14600" width="15.140625" style="51" customWidth="1"/>
    <col min="14601" max="14601" width="15.7109375" style="51" customWidth="1"/>
    <col min="14602" max="14602" width="11.42578125" style="51"/>
    <col min="14603" max="14603" width="17.42578125" style="51" customWidth="1"/>
    <col min="14604" max="14848" width="11.42578125" style="51"/>
    <col min="14849" max="14849" width="16.85546875" style="51" customWidth="1"/>
    <col min="14850" max="14850" width="16.7109375" style="51" customWidth="1"/>
    <col min="14851" max="14851" width="16.42578125" style="51" customWidth="1"/>
    <col min="14852" max="14852" width="19.7109375" style="51" customWidth="1"/>
    <col min="14853" max="14853" width="18" style="51" customWidth="1"/>
    <col min="14854" max="14854" width="18.140625" style="51" customWidth="1"/>
    <col min="14855" max="14855" width="16.42578125" style="51" customWidth="1"/>
    <col min="14856" max="14856" width="15.140625" style="51" customWidth="1"/>
    <col min="14857" max="14857" width="15.7109375" style="51" customWidth="1"/>
    <col min="14858" max="14858" width="11.42578125" style="51"/>
    <col min="14859" max="14859" width="17.42578125" style="51" customWidth="1"/>
    <col min="14860" max="15104" width="11.42578125" style="51"/>
    <col min="15105" max="15105" width="16.85546875" style="51" customWidth="1"/>
    <col min="15106" max="15106" width="16.7109375" style="51" customWidth="1"/>
    <col min="15107" max="15107" width="16.42578125" style="51" customWidth="1"/>
    <col min="15108" max="15108" width="19.7109375" style="51" customWidth="1"/>
    <col min="15109" max="15109" width="18" style="51" customWidth="1"/>
    <col min="15110" max="15110" width="18.140625" style="51" customWidth="1"/>
    <col min="15111" max="15111" width="16.42578125" style="51" customWidth="1"/>
    <col min="15112" max="15112" width="15.140625" style="51" customWidth="1"/>
    <col min="15113" max="15113" width="15.7109375" style="51" customWidth="1"/>
    <col min="15114" max="15114" width="11.42578125" style="51"/>
    <col min="15115" max="15115" width="17.42578125" style="51" customWidth="1"/>
    <col min="15116" max="15360" width="11.42578125" style="51"/>
    <col min="15361" max="15361" width="16.85546875" style="51" customWidth="1"/>
    <col min="15362" max="15362" width="16.7109375" style="51" customWidth="1"/>
    <col min="15363" max="15363" width="16.42578125" style="51" customWidth="1"/>
    <col min="15364" max="15364" width="19.7109375" style="51" customWidth="1"/>
    <col min="15365" max="15365" width="18" style="51" customWidth="1"/>
    <col min="15366" max="15366" width="18.140625" style="51" customWidth="1"/>
    <col min="15367" max="15367" width="16.42578125" style="51" customWidth="1"/>
    <col min="15368" max="15368" width="15.140625" style="51" customWidth="1"/>
    <col min="15369" max="15369" width="15.7109375" style="51" customWidth="1"/>
    <col min="15370" max="15370" width="11.42578125" style="51"/>
    <col min="15371" max="15371" width="17.42578125" style="51" customWidth="1"/>
    <col min="15372" max="15616" width="11.42578125" style="51"/>
    <col min="15617" max="15617" width="16.85546875" style="51" customWidth="1"/>
    <col min="15618" max="15618" width="16.7109375" style="51" customWidth="1"/>
    <col min="15619" max="15619" width="16.42578125" style="51" customWidth="1"/>
    <col min="15620" max="15620" width="19.7109375" style="51" customWidth="1"/>
    <col min="15621" max="15621" width="18" style="51" customWidth="1"/>
    <col min="15622" max="15622" width="18.140625" style="51" customWidth="1"/>
    <col min="15623" max="15623" width="16.42578125" style="51" customWidth="1"/>
    <col min="15624" max="15624" width="15.140625" style="51" customWidth="1"/>
    <col min="15625" max="15625" width="15.7109375" style="51" customWidth="1"/>
    <col min="15626" max="15626" width="11.42578125" style="51"/>
    <col min="15627" max="15627" width="17.42578125" style="51" customWidth="1"/>
    <col min="15628" max="15872" width="11.42578125" style="51"/>
    <col min="15873" max="15873" width="16.85546875" style="51" customWidth="1"/>
    <col min="15874" max="15874" width="16.7109375" style="51" customWidth="1"/>
    <col min="15875" max="15875" width="16.42578125" style="51" customWidth="1"/>
    <col min="15876" max="15876" width="19.7109375" style="51" customWidth="1"/>
    <col min="15877" max="15877" width="18" style="51" customWidth="1"/>
    <col min="15878" max="15878" width="18.140625" style="51" customWidth="1"/>
    <col min="15879" max="15879" width="16.42578125" style="51" customWidth="1"/>
    <col min="15880" max="15880" width="15.140625" style="51" customWidth="1"/>
    <col min="15881" max="15881" width="15.7109375" style="51" customWidth="1"/>
    <col min="15882" max="15882" width="11.42578125" style="51"/>
    <col min="15883" max="15883" width="17.42578125" style="51" customWidth="1"/>
    <col min="15884" max="16128" width="11.42578125" style="51"/>
    <col min="16129" max="16129" width="16.85546875" style="51" customWidth="1"/>
    <col min="16130" max="16130" width="16.7109375" style="51" customWidth="1"/>
    <col min="16131" max="16131" width="16.42578125" style="51" customWidth="1"/>
    <col min="16132" max="16132" width="19.7109375" style="51" customWidth="1"/>
    <col min="16133" max="16133" width="18" style="51" customWidth="1"/>
    <col min="16134" max="16134" width="18.140625" style="51" customWidth="1"/>
    <col min="16135" max="16135" width="16.42578125" style="51" customWidth="1"/>
    <col min="16136" max="16136" width="15.140625" style="51" customWidth="1"/>
    <col min="16137" max="16137" width="15.7109375" style="51" customWidth="1"/>
    <col min="16138" max="16138" width="11.42578125" style="51"/>
    <col min="16139" max="16139" width="17.42578125" style="51" customWidth="1"/>
    <col min="16140" max="16384" width="11.42578125" style="51"/>
  </cols>
  <sheetData>
    <row r="6" spans="2:8" s="43" customFormat="1" ht="15" x14ac:dyDescent="0.25">
      <c r="B6" s="50" t="s">
        <v>115</v>
      </c>
    </row>
    <row r="11" spans="2:8" ht="14.25" customHeight="1" x14ac:dyDescent="0.2">
      <c r="B11" s="93" t="s">
        <v>116</v>
      </c>
      <c r="C11" s="93"/>
      <c r="D11" s="93"/>
      <c r="E11" s="93"/>
      <c r="F11" s="93"/>
      <c r="G11" s="93"/>
      <c r="H11" s="93"/>
    </row>
    <row r="12" spans="2:8" ht="14.25" x14ac:dyDescent="0.2">
      <c r="B12" s="91" t="s">
        <v>117</v>
      </c>
      <c r="C12" s="92"/>
    </row>
    <row r="15" spans="2:8" ht="14.25" customHeight="1" x14ac:dyDescent="0.2">
      <c r="B15" s="94" t="s">
        <v>118</v>
      </c>
      <c r="C15" s="94"/>
      <c r="D15" s="94"/>
      <c r="E15" s="94"/>
      <c r="F15" s="94"/>
      <c r="G15" s="94"/>
      <c r="H15" s="94"/>
    </row>
  </sheetData>
  <mergeCells count="3">
    <mergeCell ref="B12:C12"/>
    <mergeCell ref="B11:H11"/>
    <mergeCell ref="B15:H1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37"/>
  <sheetViews>
    <sheetView showGridLines="0" zoomScale="85" zoomScaleNormal="85" workbookViewId="0">
      <selection activeCell="F88" sqref="F88:F93"/>
    </sheetView>
  </sheetViews>
  <sheetFormatPr baseColWidth="10" defaultRowHeight="15" x14ac:dyDescent="0.25"/>
  <cols>
    <col min="2" max="2" width="45.7109375" customWidth="1"/>
    <col min="3" max="3" width="24.140625" customWidth="1"/>
    <col min="4" max="4" width="27.7109375" customWidth="1"/>
    <col min="5" max="5" width="14.85546875" style="4" bestFit="1" customWidth="1"/>
    <col min="6" max="6" width="12.85546875" bestFit="1" customWidth="1"/>
  </cols>
  <sheetData>
    <row r="1" spans="2:7" s="43" customFormat="1" ht="20.25" customHeight="1" x14ac:dyDescent="0.25"/>
    <row r="2" spans="2:7" s="43" customFormat="1" x14ac:dyDescent="0.25"/>
    <row r="3" spans="2:7" s="43" customFormat="1" ht="27" customHeight="1" x14ac:dyDescent="0.25">
      <c r="C3" s="47"/>
      <c r="E3" s="48"/>
      <c r="F3" s="49"/>
    </row>
    <row r="4" spans="2:7" s="43" customFormat="1" ht="27" customHeight="1" x14ac:dyDescent="0.25">
      <c r="C4" s="47"/>
      <c r="E4" s="48"/>
      <c r="F4" s="49"/>
    </row>
    <row r="5" spans="2:7" s="43" customFormat="1" ht="27" customHeight="1" x14ac:dyDescent="0.25">
      <c r="C5" s="47"/>
      <c r="E5" s="48"/>
      <c r="F5" s="49"/>
    </row>
    <row r="6" spans="2:7" s="43" customFormat="1" ht="27" customHeight="1" x14ac:dyDescent="0.25">
      <c r="C6" s="47"/>
      <c r="E6" s="48"/>
      <c r="F6" s="49"/>
    </row>
    <row r="8" spans="2:7" ht="33" customHeight="1" x14ac:dyDescent="0.25"/>
    <row r="9" spans="2:7" x14ac:dyDescent="0.25">
      <c r="B9" s="20" t="s">
        <v>0</v>
      </c>
      <c r="C9" s="20" t="s">
        <v>111</v>
      </c>
      <c r="D9" s="20" t="s">
        <v>1</v>
      </c>
      <c r="E9" s="20" t="s">
        <v>97</v>
      </c>
      <c r="F9" s="21" t="s">
        <v>49</v>
      </c>
      <c r="G9" s="28" t="s">
        <v>88</v>
      </c>
    </row>
    <row r="10" spans="2:7" ht="14.45" customHeight="1" x14ac:dyDescent="0.25">
      <c r="B10" s="25" t="s">
        <v>2</v>
      </c>
      <c r="C10" s="25" t="s">
        <v>94</v>
      </c>
      <c r="D10" s="25" t="s">
        <v>3</v>
      </c>
      <c r="E10" s="26">
        <v>1</v>
      </c>
      <c r="F10" s="27">
        <v>8562.31</v>
      </c>
      <c r="G10" t="s">
        <v>71</v>
      </c>
    </row>
    <row r="11" spans="2:7" ht="14.45" customHeight="1" x14ac:dyDescent="0.25">
      <c r="B11" s="25" t="s">
        <v>33</v>
      </c>
      <c r="C11" s="25" t="s">
        <v>94</v>
      </c>
      <c r="D11" s="25" t="s">
        <v>3</v>
      </c>
      <c r="E11" s="26">
        <v>1</v>
      </c>
      <c r="F11" s="27">
        <v>7542.04</v>
      </c>
      <c r="G11" t="s">
        <v>71</v>
      </c>
    </row>
    <row r="12" spans="2:7" ht="14.45" customHeight="1" x14ac:dyDescent="0.25">
      <c r="B12" s="25" t="s">
        <v>67</v>
      </c>
      <c r="C12" s="25" t="s">
        <v>94</v>
      </c>
      <c r="D12" s="25" t="s">
        <v>3</v>
      </c>
      <c r="E12" s="26">
        <v>12</v>
      </c>
      <c r="F12" s="27">
        <v>138036.73000000001</v>
      </c>
      <c r="G12" t="s">
        <v>71</v>
      </c>
    </row>
    <row r="13" spans="2:7" ht="14.45" customHeight="1" x14ac:dyDescent="0.25">
      <c r="B13" s="25" t="s">
        <v>69</v>
      </c>
      <c r="C13" s="25" t="s">
        <v>94</v>
      </c>
      <c r="D13" s="25" t="s">
        <v>3</v>
      </c>
      <c r="E13" s="26">
        <v>2</v>
      </c>
      <c r="F13" s="27">
        <v>279.26</v>
      </c>
      <c r="G13" t="s">
        <v>71</v>
      </c>
    </row>
    <row r="14" spans="2:7" ht="14.45" customHeight="1" x14ac:dyDescent="0.25">
      <c r="B14" s="25" t="s">
        <v>35</v>
      </c>
      <c r="C14" s="25" t="s">
        <v>94</v>
      </c>
      <c r="D14" s="25" t="s">
        <v>3</v>
      </c>
      <c r="E14" s="26">
        <v>32</v>
      </c>
      <c r="F14" s="27">
        <v>297370.99</v>
      </c>
      <c r="G14" t="s">
        <v>71</v>
      </c>
    </row>
    <row r="15" spans="2:7" ht="14.45" customHeight="1" x14ac:dyDescent="0.25">
      <c r="B15" s="25" t="s">
        <v>67</v>
      </c>
      <c r="C15" s="25" t="s">
        <v>109</v>
      </c>
      <c r="D15" s="25" t="s">
        <v>36</v>
      </c>
      <c r="E15" s="26">
        <v>1</v>
      </c>
      <c r="F15" s="27">
        <v>3945.48</v>
      </c>
      <c r="G15" t="s">
        <v>80</v>
      </c>
    </row>
    <row r="16" spans="2:7" ht="14.45" customHeight="1" x14ac:dyDescent="0.25">
      <c r="B16" s="25" t="s">
        <v>69</v>
      </c>
      <c r="C16" s="25" t="s">
        <v>109</v>
      </c>
      <c r="D16" s="25" t="s">
        <v>36</v>
      </c>
      <c r="E16" s="26">
        <v>1</v>
      </c>
      <c r="F16" s="27">
        <v>362.21</v>
      </c>
      <c r="G16" t="s">
        <v>80</v>
      </c>
    </row>
    <row r="17" spans="2:7" ht="14.45" customHeight="1" x14ac:dyDescent="0.25">
      <c r="B17" s="25" t="s">
        <v>35</v>
      </c>
      <c r="C17" s="25" t="s">
        <v>109</v>
      </c>
      <c r="D17" s="25" t="s">
        <v>36</v>
      </c>
      <c r="E17" s="26">
        <v>5</v>
      </c>
      <c r="F17" s="27">
        <v>26350.54</v>
      </c>
      <c r="G17" t="s">
        <v>80</v>
      </c>
    </row>
    <row r="18" spans="2:7" ht="14.45" customHeight="1" x14ac:dyDescent="0.25">
      <c r="B18" s="25" t="s">
        <v>67</v>
      </c>
      <c r="C18" s="25" t="s">
        <v>104</v>
      </c>
      <c r="D18" s="25" t="s">
        <v>4</v>
      </c>
      <c r="E18" s="26">
        <v>2</v>
      </c>
      <c r="F18" s="27">
        <v>19492.86</v>
      </c>
      <c r="G18" t="s">
        <v>78</v>
      </c>
    </row>
    <row r="19" spans="2:7" ht="14.45" customHeight="1" x14ac:dyDescent="0.25">
      <c r="B19" s="25" t="s">
        <v>35</v>
      </c>
      <c r="C19" s="25" t="s">
        <v>104</v>
      </c>
      <c r="D19" s="25" t="s">
        <v>4</v>
      </c>
      <c r="E19" s="26">
        <v>4</v>
      </c>
      <c r="F19" s="27">
        <v>37122.699999999997</v>
      </c>
      <c r="G19" t="s">
        <v>78</v>
      </c>
    </row>
    <row r="20" spans="2:7" ht="14.45" customHeight="1" x14ac:dyDescent="0.25">
      <c r="B20" s="25" t="s">
        <v>67</v>
      </c>
      <c r="C20" s="25" t="s">
        <v>105</v>
      </c>
      <c r="D20" s="25" t="s">
        <v>5</v>
      </c>
      <c r="E20" s="26">
        <v>1</v>
      </c>
      <c r="F20" s="27">
        <v>5019.8999999999996</v>
      </c>
      <c r="G20" t="s">
        <v>79</v>
      </c>
    </row>
    <row r="21" spans="2:7" ht="14.45" customHeight="1" x14ac:dyDescent="0.25">
      <c r="B21" s="25" t="s">
        <v>35</v>
      </c>
      <c r="C21" s="25" t="s">
        <v>105</v>
      </c>
      <c r="D21" s="25" t="s">
        <v>5</v>
      </c>
      <c r="E21" s="26">
        <v>106</v>
      </c>
      <c r="F21" s="27">
        <v>516510.62</v>
      </c>
      <c r="G21" t="s">
        <v>79</v>
      </c>
    </row>
    <row r="22" spans="2:7" ht="14.45" customHeight="1" x14ac:dyDescent="0.25">
      <c r="B22" s="25" t="s">
        <v>2</v>
      </c>
      <c r="C22" s="41" t="s">
        <v>100</v>
      </c>
      <c r="D22" s="25" t="s">
        <v>6</v>
      </c>
      <c r="E22" s="26">
        <v>1</v>
      </c>
      <c r="F22" s="27">
        <v>20029.349999999999</v>
      </c>
      <c r="G22" t="s">
        <v>72</v>
      </c>
    </row>
    <row r="23" spans="2:7" ht="14.45" customHeight="1" x14ac:dyDescent="0.25">
      <c r="B23" s="25" t="s">
        <v>67</v>
      </c>
      <c r="C23" s="41" t="s">
        <v>100</v>
      </c>
      <c r="D23" s="25" t="s">
        <v>6</v>
      </c>
      <c r="E23" s="26">
        <v>13</v>
      </c>
      <c r="F23" s="27">
        <v>193510.21</v>
      </c>
      <c r="G23" t="s">
        <v>72</v>
      </c>
    </row>
    <row r="24" spans="2:7" ht="14.45" customHeight="1" x14ac:dyDescent="0.25">
      <c r="B24" s="25" t="s">
        <v>35</v>
      </c>
      <c r="C24" s="41" t="s">
        <v>100</v>
      </c>
      <c r="D24" s="25" t="s">
        <v>6</v>
      </c>
      <c r="E24" s="26">
        <v>12</v>
      </c>
      <c r="F24" s="27">
        <v>113509.61</v>
      </c>
      <c r="G24" t="s">
        <v>72</v>
      </c>
    </row>
    <row r="25" spans="2:7" ht="14.45" customHeight="1" x14ac:dyDescent="0.25">
      <c r="B25" s="25" t="s">
        <v>67</v>
      </c>
      <c r="C25" s="25" t="s">
        <v>101</v>
      </c>
      <c r="D25" s="25" t="s">
        <v>7</v>
      </c>
      <c r="E25" s="26">
        <v>6</v>
      </c>
      <c r="F25" s="27">
        <v>108582.07</v>
      </c>
      <c r="G25" t="s">
        <v>82</v>
      </c>
    </row>
    <row r="26" spans="2:7" ht="14.45" customHeight="1" x14ac:dyDescent="0.25">
      <c r="B26" s="25" t="s">
        <v>35</v>
      </c>
      <c r="C26" s="25" t="s">
        <v>101</v>
      </c>
      <c r="D26" s="25" t="s">
        <v>7</v>
      </c>
      <c r="E26" s="26">
        <v>5</v>
      </c>
      <c r="F26" s="27">
        <v>33224.86</v>
      </c>
      <c r="G26" t="s">
        <v>82</v>
      </c>
    </row>
    <row r="27" spans="2:7" ht="14.45" customHeight="1" x14ac:dyDescent="0.25">
      <c r="B27" s="25" t="s">
        <v>2</v>
      </c>
      <c r="C27" s="25" t="s">
        <v>93</v>
      </c>
      <c r="D27" s="25" t="s">
        <v>8</v>
      </c>
      <c r="E27" s="26">
        <v>12</v>
      </c>
      <c r="F27" s="27">
        <v>33027.19</v>
      </c>
      <c r="G27" t="s">
        <v>73</v>
      </c>
    </row>
    <row r="28" spans="2:7" ht="14.45" customHeight="1" x14ac:dyDescent="0.25">
      <c r="B28" s="25" t="s">
        <v>67</v>
      </c>
      <c r="C28" s="25" t="s">
        <v>93</v>
      </c>
      <c r="D28" s="25" t="s">
        <v>8</v>
      </c>
      <c r="E28" s="26">
        <v>21</v>
      </c>
      <c r="F28" s="27">
        <v>186311.02</v>
      </c>
      <c r="G28" t="s">
        <v>73</v>
      </c>
    </row>
    <row r="29" spans="2:7" ht="14.45" customHeight="1" x14ac:dyDescent="0.25">
      <c r="B29" s="25" t="s">
        <v>68</v>
      </c>
      <c r="C29" s="25" t="s">
        <v>93</v>
      </c>
      <c r="D29" s="25" t="s">
        <v>8</v>
      </c>
      <c r="E29" s="26">
        <v>9</v>
      </c>
      <c r="F29" s="27">
        <v>7655.58</v>
      </c>
      <c r="G29" t="s">
        <v>73</v>
      </c>
    </row>
    <row r="30" spans="2:7" ht="14.45" customHeight="1" x14ac:dyDescent="0.25">
      <c r="B30" s="25" t="s">
        <v>69</v>
      </c>
      <c r="C30" s="25" t="s">
        <v>93</v>
      </c>
      <c r="D30" s="25" t="s">
        <v>8</v>
      </c>
      <c r="E30" s="26">
        <v>6</v>
      </c>
      <c r="F30" s="27">
        <v>2861.7</v>
      </c>
      <c r="G30" t="s">
        <v>73</v>
      </c>
    </row>
    <row r="31" spans="2:7" ht="14.45" customHeight="1" x14ac:dyDescent="0.25">
      <c r="B31" s="25" t="s">
        <v>35</v>
      </c>
      <c r="C31" s="25" t="s">
        <v>93</v>
      </c>
      <c r="D31" s="25" t="s">
        <v>8</v>
      </c>
      <c r="E31" s="26">
        <v>25</v>
      </c>
      <c r="F31" s="27">
        <v>173610.55</v>
      </c>
      <c r="G31" t="s">
        <v>73</v>
      </c>
    </row>
    <row r="32" spans="2:7" ht="14.45" customHeight="1" x14ac:dyDescent="0.25">
      <c r="B32" s="25" t="s">
        <v>2</v>
      </c>
      <c r="C32" s="25" t="s">
        <v>92</v>
      </c>
      <c r="D32" s="25" t="s">
        <v>9</v>
      </c>
      <c r="E32" s="26">
        <v>8</v>
      </c>
      <c r="F32" s="27">
        <v>71222.929999999993</v>
      </c>
      <c r="G32" t="s">
        <v>74</v>
      </c>
    </row>
    <row r="33" spans="2:7" x14ac:dyDescent="0.25">
      <c r="B33" s="25" t="s">
        <v>67</v>
      </c>
      <c r="C33" s="25" t="s">
        <v>92</v>
      </c>
      <c r="D33" s="25" t="s">
        <v>9</v>
      </c>
      <c r="E33" s="26">
        <v>71</v>
      </c>
      <c r="F33" s="27">
        <v>1727265.2139999999</v>
      </c>
      <c r="G33" t="s">
        <v>74</v>
      </c>
    </row>
    <row r="34" spans="2:7" x14ac:dyDescent="0.25">
      <c r="B34" s="25" t="s">
        <v>68</v>
      </c>
      <c r="C34" s="25" t="s">
        <v>92</v>
      </c>
      <c r="D34" s="25" t="s">
        <v>9</v>
      </c>
      <c r="E34" s="26">
        <v>1</v>
      </c>
      <c r="F34" s="27">
        <v>463.88</v>
      </c>
      <c r="G34" t="s">
        <v>74</v>
      </c>
    </row>
    <row r="35" spans="2:7" x14ac:dyDescent="0.25">
      <c r="B35" s="25" t="s">
        <v>69</v>
      </c>
      <c r="C35" s="25" t="s">
        <v>92</v>
      </c>
      <c r="D35" s="25" t="s">
        <v>9</v>
      </c>
      <c r="E35" s="26">
        <v>5</v>
      </c>
      <c r="F35" s="27">
        <v>3257.64</v>
      </c>
      <c r="G35" t="s">
        <v>74</v>
      </c>
    </row>
    <row r="36" spans="2:7" x14ac:dyDescent="0.25">
      <c r="B36" s="25" t="s">
        <v>35</v>
      </c>
      <c r="C36" s="25" t="s">
        <v>92</v>
      </c>
      <c r="D36" s="25" t="s">
        <v>9</v>
      </c>
      <c r="E36" s="26">
        <v>185</v>
      </c>
      <c r="F36" s="27">
        <v>1585643.96</v>
      </c>
      <c r="G36" t="s">
        <v>74</v>
      </c>
    </row>
    <row r="37" spans="2:7" x14ac:dyDescent="0.25">
      <c r="B37" s="25" t="s">
        <v>67</v>
      </c>
      <c r="C37" s="25" t="s">
        <v>93</v>
      </c>
      <c r="D37" s="25" t="s">
        <v>51</v>
      </c>
      <c r="E37" s="26">
        <v>1</v>
      </c>
      <c r="F37" s="27">
        <v>30005.4</v>
      </c>
      <c r="G37" t="s">
        <v>73</v>
      </c>
    </row>
    <row r="38" spans="2:7" x14ac:dyDescent="0.25">
      <c r="B38" s="25" t="s">
        <v>35</v>
      </c>
      <c r="C38" s="25" t="s">
        <v>93</v>
      </c>
      <c r="D38" s="25" t="s">
        <v>51</v>
      </c>
      <c r="E38" s="26">
        <v>2</v>
      </c>
      <c r="F38" s="27">
        <v>28317.8</v>
      </c>
      <c r="G38" t="s">
        <v>73</v>
      </c>
    </row>
    <row r="39" spans="2:7" x14ac:dyDescent="0.25">
      <c r="B39" s="25" t="s">
        <v>67</v>
      </c>
      <c r="C39" s="25" t="s">
        <v>100</v>
      </c>
      <c r="D39" s="25" t="s">
        <v>10</v>
      </c>
      <c r="E39" s="26">
        <v>3</v>
      </c>
      <c r="F39" s="27">
        <v>40849.79</v>
      </c>
      <c r="G39" t="s">
        <v>72</v>
      </c>
    </row>
    <row r="40" spans="2:7" x14ac:dyDescent="0.25">
      <c r="B40" s="25" t="s">
        <v>68</v>
      </c>
      <c r="C40" s="25" t="s">
        <v>100</v>
      </c>
      <c r="D40" s="25" t="s">
        <v>10</v>
      </c>
      <c r="E40" s="26">
        <v>1</v>
      </c>
      <c r="F40" s="27">
        <v>2639.3</v>
      </c>
      <c r="G40" t="s">
        <v>72</v>
      </c>
    </row>
    <row r="41" spans="2:7" x14ac:dyDescent="0.25">
      <c r="B41" s="25" t="s">
        <v>69</v>
      </c>
      <c r="C41" s="25" t="s">
        <v>100</v>
      </c>
      <c r="D41" s="25" t="s">
        <v>10</v>
      </c>
      <c r="E41" s="26">
        <v>1</v>
      </c>
      <c r="F41" s="27">
        <v>1160.58</v>
      </c>
      <c r="G41" t="s">
        <v>72</v>
      </c>
    </row>
    <row r="42" spans="2:7" ht="15" customHeight="1" x14ac:dyDescent="0.25">
      <c r="B42" s="25" t="s">
        <v>35</v>
      </c>
      <c r="C42" s="25" t="s">
        <v>100</v>
      </c>
      <c r="D42" s="25" t="s">
        <v>10</v>
      </c>
      <c r="E42" s="26">
        <v>21</v>
      </c>
      <c r="F42" s="27">
        <v>221740.39</v>
      </c>
      <c r="G42" t="s">
        <v>72</v>
      </c>
    </row>
    <row r="43" spans="2:7" ht="15" customHeight="1" x14ac:dyDescent="0.25">
      <c r="B43" s="25" t="s">
        <v>35</v>
      </c>
      <c r="C43" s="25" t="s">
        <v>91</v>
      </c>
      <c r="D43" s="25" t="s">
        <v>11</v>
      </c>
      <c r="E43" s="26">
        <v>1</v>
      </c>
      <c r="F43" s="27">
        <v>5272.08</v>
      </c>
      <c r="G43" t="s">
        <v>86</v>
      </c>
    </row>
    <row r="44" spans="2:7" ht="15" customHeight="1" x14ac:dyDescent="0.25">
      <c r="B44" s="25" t="s">
        <v>35</v>
      </c>
      <c r="C44" s="41" t="s">
        <v>105</v>
      </c>
      <c r="D44" s="25" t="s">
        <v>70</v>
      </c>
      <c r="E44" s="26">
        <v>1</v>
      </c>
      <c r="F44" s="27">
        <v>12205.44</v>
      </c>
      <c r="G44" t="s">
        <v>79</v>
      </c>
    </row>
    <row r="45" spans="2:7" ht="15" customHeight="1" x14ac:dyDescent="0.25">
      <c r="B45" s="25" t="s">
        <v>35</v>
      </c>
      <c r="C45" s="25" t="s">
        <v>98</v>
      </c>
      <c r="D45" s="25" t="s">
        <v>52</v>
      </c>
      <c r="E45" s="26">
        <v>3</v>
      </c>
      <c r="F45" s="27">
        <v>15079.69</v>
      </c>
      <c r="G45" t="s">
        <v>72</v>
      </c>
    </row>
    <row r="46" spans="2:7" x14ac:dyDescent="0.25">
      <c r="B46" s="25" t="s">
        <v>35</v>
      </c>
      <c r="C46" s="25" t="s">
        <v>104</v>
      </c>
      <c r="D46" s="25" t="s">
        <v>39</v>
      </c>
      <c r="E46" s="26">
        <v>1</v>
      </c>
      <c r="F46" s="27">
        <v>2012.4</v>
      </c>
      <c r="G46" t="s">
        <v>78</v>
      </c>
    </row>
    <row r="47" spans="2:7" ht="15" customHeight="1" x14ac:dyDescent="0.25">
      <c r="B47" s="25" t="s">
        <v>67</v>
      </c>
      <c r="C47" s="25" t="s">
        <v>100</v>
      </c>
      <c r="D47" s="25" t="s">
        <v>12</v>
      </c>
      <c r="E47" s="26">
        <v>1</v>
      </c>
      <c r="F47" s="27">
        <v>18235.349999999999</v>
      </c>
      <c r="G47" t="s">
        <v>72</v>
      </c>
    </row>
    <row r="48" spans="2:7" x14ac:dyDescent="0.25">
      <c r="B48" s="25" t="s">
        <v>68</v>
      </c>
      <c r="C48" s="25" t="s">
        <v>100</v>
      </c>
      <c r="D48" s="25" t="s">
        <v>12</v>
      </c>
      <c r="E48" s="26">
        <v>1</v>
      </c>
      <c r="F48" s="27">
        <v>435.6</v>
      </c>
      <c r="G48" t="s">
        <v>72</v>
      </c>
    </row>
    <row r="49" spans="2:7" ht="15" customHeight="1" x14ac:dyDescent="0.25">
      <c r="B49" s="25" t="s">
        <v>69</v>
      </c>
      <c r="C49" s="25" t="s">
        <v>100</v>
      </c>
      <c r="D49" s="25" t="s">
        <v>12</v>
      </c>
      <c r="E49" s="26">
        <v>1</v>
      </c>
      <c r="F49" s="27">
        <v>519.23</v>
      </c>
      <c r="G49" t="s">
        <v>72</v>
      </c>
    </row>
    <row r="50" spans="2:7" ht="15" customHeight="1" x14ac:dyDescent="0.25">
      <c r="B50" s="25" t="s">
        <v>35</v>
      </c>
      <c r="C50" s="25" t="s">
        <v>100</v>
      </c>
      <c r="D50" s="25" t="s">
        <v>12</v>
      </c>
      <c r="E50" s="26">
        <v>1</v>
      </c>
      <c r="F50" s="27">
        <v>434.73</v>
      </c>
      <c r="G50" t="s">
        <v>72</v>
      </c>
    </row>
    <row r="51" spans="2:7" ht="15" customHeight="1" x14ac:dyDescent="0.25">
      <c r="B51" s="25" t="s">
        <v>35</v>
      </c>
      <c r="C51" s="25" t="s">
        <v>104</v>
      </c>
      <c r="D51" s="25" t="s">
        <v>55</v>
      </c>
      <c r="E51" s="26">
        <v>11</v>
      </c>
      <c r="F51" s="27">
        <v>85332.5</v>
      </c>
      <c r="G51" t="s">
        <v>78</v>
      </c>
    </row>
    <row r="52" spans="2:7" x14ac:dyDescent="0.25">
      <c r="B52" s="25" t="s">
        <v>67</v>
      </c>
      <c r="C52" s="25" t="s">
        <v>92</v>
      </c>
      <c r="D52" s="25" t="s">
        <v>13</v>
      </c>
      <c r="E52" s="26">
        <v>7</v>
      </c>
      <c r="F52" s="27">
        <v>59904.160000000003</v>
      </c>
      <c r="G52" t="s">
        <v>74</v>
      </c>
    </row>
    <row r="53" spans="2:7" ht="15" customHeight="1" x14ac:dyDescent="0.25">
      <c r="B53" s="25" t="s">
        <v>68</v>
      </c>
      <c r="C53" s="25" t="s">
        <v>92</v>
      </c>
      <c r="D53" s="25" t="s">
        <v>13</v>
      </c>
      <c r="E53" s="26">
        <v>2</v>
      </c>
      <c r="F53" s="27">
        <v>1651.47</v>
      </c>
      <c r="G53" t="s">
        <v>74</v>
      </c>
    </row>
    <row r="54" spans="2:7" ht="15" customHeight="1" x14ac:dyDescent="0.25">
      <c r="B54" s="25" t="s">
        <v>69</v>
      </c>
      <c r="C54" s="25" t="s">
        <v>92</v>
      </c>
      <c r="D54" s="25" t="s">
        <v>13</v>
      </c>
      <c r="E54" s="26">
        <v>8</v>
      </c>
      <c r="F54" s="27">
        <v>4971.76</v>
      </c>
      <c r="G54" t="s">
        <v>74</v>
      </c>
    </row>
    <row r="55" spans="2:7" ht="15" customHeight="1" x14ac:dyDescent="0.25">
      <c r="B55" s="25" t="s">
        <v>35</v>
      </c>
      <c r="C55" s="25" t="s">
        <v>92</v>
      </c>
      <c r="D55" s="25" t="s">
        <v>13</v>
      </c>
      <c r="E55" s="26">
        <v>8</v>
      </c>
      <c r="F55" s="27">
        <v>13911.49</v>
      </c>
      <c r="G55" t="s">
        <v>74</v>
      </c>
    </row>
    <row r="56" spans="2:7" ht="15" customHeight="1" x14ac:dyDescent="0.25">
      <c r="B56" s="25" t="s">
        <v>35</v>
      </c>
      <c r="C56" s="25" t="s">
        <v>100</v>
      </c>
      <c r="D56" s="25" t="s">
        <v>14</v>
      </c>
      <c r="E56" s="26">
        <v>5</v>
      </c>
      <c r="F56" s="27">
        <v>41934.75</v>
      </c>
      <c r="G56" t="s">
        <v>72</v>
      </c>
    </row>
    <row r="57" spans="2:7" ht="15" customHeight="1" x14ac:dyDescent="0.25">
      <c r="B57" s="25" t="s">
        <v>35</v>
      </c>
      <c r="C57" s="25" t="s">
        <v>104</v>
      </c>
      <c r="D57" s="25" t="s">
        <v>40</v>
      </c>
      <c r="E57" s="26">
        <v>2</v>
      </c>
      <c r="F57" s="27">
        <v>19593.400000000001</v>
      </c>
      <c r="G57" t="s">
        <v>78</v>
      </c>
    </row>
    <row r="58" spans="2:7" ht="15" customHeight="1" x14ac:dyDescent="0.25">
      <c r="B58" s="25" t="s">
        <v>35</v>
      </c>
      <c r="C58" s="41" t="s">
        <v>109</v>
      </c>
      <c r="D58" s="25" t="s">
        <v>41</v>
      </c>
      <c r="E58" s="26">
        <v>1</v>
      </c>
      <c r="F58" s="27">
        <v>12311.92</v>
      </c>
      <c r="G58" t="s">
        <v>80</v>
      </c>
    </row>
    <row r="59" spans="2:7" ht="15" customHeight="1" x14ac:dyDescent="0.25">
      <c r="B59" s="25" t="s">
        <v>67</v>
      </c>
      <c r="C59" s="25" t="s">
        <v>100</v>
      </c>
      <c r="D59" s="25" t="s">
        <v>15</v>
      </c>
      <c r="E59" s="26">
        <v>8</v>
      </c>
      <c r="F59" s="27">
        <v>64896.59</v>
      </c>
      <c r="G59" t="s">
        <v>72</v>
      </c>
    </row>
    <row r="60" spans="2:7" ht="15" customHeight="1" x14ac:dyDescent="0.25">
      <c r="B60" s="25" t="s">
        <v>68</v>
      </c>
      <c r="C60" s="25" t="s">
        <v>100</v>
      </c>
      <c r="D60" s="25" t="s">
        <v>15</v>
      </c>
      <c r="E60" s="26">
        <v>2</v>
      </c>
      <c r="F60" s="27">
        <v>2191.48</v>
      </c>
      <c r="G60" t="s">
        <v>72</v>
      </c>
    </row>
    <row r="61" spans="2:7" ht="15" customHeight="1" x14ac:dyDescent="0.25">
      <c r="B61" s="25" t="s">
        <v>69</v>
      </c>
      <c r="C61" s="25" t="s">
        <v>100</v>
      </c>
      <c r="D61" s="25" t="s">
        <v>15</v>
      </c>
      <c r="E61" s="26">
        <v>1</v>
      </c>
      <c r="F61" s="27">
        <v>275.08</v>
      </c>
      <c r="G61" t="s">
        <v>72</v>
      </c>
    </row>
    <row r="62" spans="2:7" ht="15" customHeight="1" x14ac:dyDescent="0.25">
      <c r="B62" s="25" t="s">
        <v>35</v>
      </c>
      <c r="C62" s="25" t="s">
        <v>100</v>
      </c>
      <c r="D62" s="25" t="s">
        <v>15</v>
      </c>
      <c r="E62" s="26">
        <v>1</v>
      </c>
      <c r="F62" s="27">
        <v>3607.2</v>
      </c>
      <c r="G62" t="s">
        <v>72</v>
      </c>
    </row>
    <row r="63" spans="2:7" ht="15" customHeight="1" x14ac:dyDescent="0.25">
      <c r="B63" s="25" t="s">
        <v>2</v>
      </c>
      <c r="C63" s="25" t="s">
        <v>102</v>
      </c>
      <c r="D63" s="25" t="s">
        <v>17</v>
      </c>
      <c r="E63" s="26">
        <v>2</v>
      </c>
      <c r="F63" s="27">
        <v>40064.5</v>
      </c>
      <c r="G63" t="s">
        <v>75</v>
      </c>
    </row>
    <row r="64" spans="2:7" x14ac:dyDescent="0.25">
      <c r="B64" s="25" t="s">
        <v>67</v>
      </c>
      <c r="C64" s="25" t="s">
        <v>102</v>
      </c>
      <c r="D64" s="25" t="s">
        <v>17</v>
      </c>
      <c r="E64" s="26">
        <v>22</v>
      </c>
      <c r="F64" s="27">
        <v>268057.89</v>
      </c>
      <c r="G64" t="s">
        <v>75</v>
      </c>
    </row>
    <row r="65" spans="2:7" x14ac:dyDescent="0.25">
      <c r="B65" s="25" t="s">
        <v>69</v>
      </c>
      <c r="C65" s="25" t="s">
        <v>102</v>
      </c>
      <c r="D65" s="25" t="s">
        <v>17</v>
      </c>
      <c r="E65" s="26">
        <v>2</v>
      </c>
      <c r="F65" s="27">
        <v>5301.23</v>
      </c>
      <c r="G65" t="s">
        <v>75</v>
      </c>
    </row>
    <row r="66" spans="2:7" x14ac:dyDescent="0.25">
      <c r="B66" s="25" t="s">
        <v>35</v>
      </c>
      <c r="C66" s="25" t="s">
        <v>102</v>
      </c>
      <c r="D66" s="25" t="s">
        <v>17</v>
      </c>
      <c r="E66" s="26">
        <v>14</v>
      </c>
      <c r="F66" s="27">
        <v>113404.22</v>
      </c>
      <c r="G66" t="s">
        <v>75</v>
      </c>
    </row>
    <row r="67" spans="2:7" x14ac:dyDescent="0.25">
      <c r="B67" s="25" t="s">
        <v>67</v>
      </c>
      <c r="C67" s="25" t="s">
        <v>100</v>
      </c>
      <c r="D67" s="25" t="s">
        <v>42</v>
      </c>
      <c r="E67" s="26">
        <v>1</v>
      </c>
      <c r="F67" s="27">
        <v>458.8</v>
      </c>
      <c r="G67" t="s">
        <v>72</v>
      </c>
    </row>
    <row r="68" spans="2:7" ht="15" customHeight="1" x14ac:dyDescent="0.25">
      <c r="B68" s="25" t="s">
        <v>68</v>
      </c>
      <c r="C68" s="25" t="s">
        <v>100</v>
      </c>
      <c r="D68" s="25" t="s">
        <v>42</v>
      </c>
      <c r="E68" s="26">
        <v>1</v>
      </c>
      <c r="F68" s="27">
        <v>423.5</v>
      </c>
      <c r="G68" t="s">
        <v>72</v>
      </c>
    </row>
    <row r="69" spans="2:7" ht="15" customHeight="1" x14ac:dyDescent="0.25">
      <c r="B69" s="25" t="s">
        <v>35</v>
      </c>
      <c r="C69" s="25" t="s">
        <v>100</v>
      </c>
      <c r="D69" s="25" t="s">
        <v>42</v>
      </c>
      <c r="E69" s="26">
        <v>2</v>
      </c>
      <c r="F69" s="27">
        <v>13939.03</v>
      </c>
      <c r="G69" t="s">
        <v>72</v>
      </c>
    </row>
    <row r="70" spans="2:7" ht="15" customHeight="1" x14ac:dyDescent="0.25">
      <c r="B70" s="25" t="s">
        <v>35</v>
      </c>
      <c r="C70" s="25" t="s">
        <v>110</v>
      </c>
      <c r="D70" s="25" t="s">
        <v>43</v>
      </c>
      <c r="E70" s="26">
        <v>2</v>
      </c>
      <c r="F70" s="27">
        <v>3200.55</v>
      </c>
      <c r="G70" t="s">
        <v>87</v>
      </c>
    </row>
    <row r="71" spans="2:7" ht="15" customHeight="1" x14ac:dyDescent="0.25">
      <c r="B71" s="25" t="s">
        <v>2</v>
      </c>
      <c r="C71" s="25" t="s">
        <v>90</v>
      </c>
      <c r="D71" s="25" t="s">
        <v>18</v>
      </c>
      <c r="E71" s="26">
        <v>12</v>
      </c>
      <c r="F71" s="27">
        <v>194712.49</v>
      </c>
      <c r="G71" t="s">
        <v>76</v>
      </c>
    </row>
    <row r="72" spans="2:7" ht="15" customHeight="1" x14ac:dyDescent="0.25">
      <c r="B72" s="25" t="s">
        <v>67</v>
      </c>
      <c r="C72" s="25" t="s">
        <v>90</v>
      </c>
      <c r="D72" s="25" t="s">
        <v>18</v>
      </c>
      <c r="E72" s="26">
        <v>9</v>
      </c>
      <c r="F72" s="27">
        <v>151011.87</v>
      </c>
      <c r="G72" t="s">
        <v>76</v>
      </c>
    </row>
    <row r="73" spans="2:7" ht="15" customHeight="1" x14ac:dyDescent="0.25">
      <c r="B73" s="25" t="s">
        <v>68</v>
      </c>
      <c r="C73" s="25" t="s">
        <v>90</v>
      </c>
      <c r="D73" s="25" t="s">
        <v>18</v>
      </c>
      <c r="E73" s="26">
        <v>6</v>
      </c>
      <c r="F73" s="27">
        <v>8856.0499999999993</v>
      </c>
      <c r="G73" t="s">
        <v>76</v>
      </c>
    </row>
    <row r="74" spans="2:7" x14ac:dyDescent="0.25">
      <c r="B74" s="25" t="s">
        <v>69</v>
      </c>
      <c r="C74" s="25" t="s">
        <v>90</v>
      </c>
      <c r="D74" s="25" t="s">
        <v>18</v>
      </c>
      <c r="E74" s="26">
        <v>2</v>
      </c>
      <c r="F74" s="27">
        <v>2883.62</v>
      </c>
      <c r="G74" t="s">
        <v>76</v>
      </c>
    </row>
    <row r="75" spans="2:7" x14ac:dyDescent="0.25">
      <c r="B75" s="25" t="s">
        <v>35</v>
      </c>
      <c r="C75" s="25" t="s">
        <v>90</v>
      </c>
      <c r="D75" s="25" t="s">
        <v>18</v>
      </c>
      <c r="E75" s="26">
        <v>62</v>
      </c>
      <c r="F75" s="27">
        <v>586505.44999999995</v>
      </c>
      <c r="G75" t="s">
        <v>76</v>
      </c>
    </row>
    <row r="76" spans="2:7" x14ac:dyDescent="0.25">
      <c r="B76" s="25" t="s">
        <v>67</v>
      </c>
      <c r="C76" s="25" t="s">
        <v>103</v>
      </c>
      <c r="D76" s="25" t="s">
        <v>19</v>
      </c>
      <c r="E76" s="26">
        <v>1</v>
      </c>
      <c r="F76" s="27">
        <v>4669.74</v>
      </c>
      <c r="G76" t="s">
        <v>83</v>
      </c>
    </row>
    <row r="77" spans="2:7" ht="15" customHeight="1" x14ac:dyDescent="0.25">
      <c r="B77" s="25" t="s">
        <v>35</v>
      </c>
      <c r="C77" s="25" t="s">
        <v>103</v>
      </c>
      <c r="D77" s="25" t="s">
        <v>19</v>
      </c>
      <c r="E77" s="26">
        <v>7</v>
      </c>
      <c r="F77" s="27">
        <v>96047.15</v>
      </c>
      <c r="G77" t="s">
        <v>83</v>
      </c>
    </row>
    <row r="78" spans="2:7" ht="15" customHeight="1" x14ac:dyDescent="0.25">
      <c r="B78" s="25" t="s">
        <v>67</v>
      </c>
      <c r="C78" s="25" t="s">
        <v>92</v>
      </c>
      <c r="D78" s="25" t="s">
        <v>44</v>
      </c>
      <c r="E78" s="26">
        <v>1</v>
      </c>
      <c r="F78" s="27">
        <v>2092.79</v>
      </c>
      <c r="G78" t="s">
        <v>74</v>
      </c>
    </row>
    <row r="79" spans="2:7" x14ac:dyDescent="0.25">
      <c r="B79" s="25" t="s">
        <v>35</v>
      </c>
      <c r="C79" s="25" t="s">
        <v>92</v>
      </c>
      <c r="D79" s="25" t="s">
        <v>44</v>
      </c>
      <c r="E79" s="26">
        <v>3</v>
      </c>
      <c r="F79" s="27">
        <v>20222.16</v>
      </c>
      <c r="G79" t="s">
        <v>74</v>
      </c>
    </row>
    <row r="80" spans="2:7" x14ac:dyDescent="0.25">
      <c r="B80" s="25" t="s">
        <v>67</v>
      </c>
      <c r="C80" s="25" t="s">
        <v>94</v>
      </c>
      <c r="D80" s="25" t="s">
        <v>20</v>
      </c>
      <c r="E80" s="26">
        <v>4</v>
      </c>
      <c r="F80" s="27">
        <v>70972.72</v>
      </c>
      <c r="G80" t="s">
        <v>71</v>
      </c>
    </row>
    <row r="81" spans="2:7" x14ac:dyDescent="0.25">
      <c r="B81" s="25" t="s">
        <v>69</v>
      </c>
      <c r="C81" s="25" t="s">
        <v>94</v>
      </c>
      <c r="D81" s="25" t="s">
        <v>20</v>
      </c>
      <c r="E81" s="26">
        <v>1</v>
      </c>
      <c r="F81" s="27">
        <v>2046</v>
      </c>
      <c r="G81" t="s">
        <v>71</v>
      </c>
    </row>
    <row r="82" spans="2:7" x14ac:dyDescent="0.25">
      <c r="B82" s="25" t="s">
        <v>35</v>
      </c>
      <c r="C82" s="25" t="s">
        <v>94</v>
      </c>
      <c r="D82" s="25" t="s">
        <v>20</v>
      </c>
      <c r="E82" s="26">
        <v>2</v>
      </c>
      <c r="F82" s="27">
        <v>46417.69</v>
      </c>
      <c r="G82" t="s">
        <v>71</v>
      </c>
    </row>
    <row r="83" spans="2:7" x14ac:dyDescent="0.25">
      <c r="B83" s="25" t="s">
        <v>2</v>
      </c>
      <c r="C83" s="25" t="s">
        <v>106</v>
      </c>
      <c r="D83" s="25" t="s">
        <v>21</v>
      </c>
      <c r="E83" s="26">
        <v>11</v>
      </c>
      <c r="F83" s="27">
        <v>310217.27</v>
      </c>
      <c r="G83" t="s">
        <v>77</v>
      </c>
    </row>
    <row r="84" spans="2:7" x14ac:dyDescent="0.25">
      <c r="B84" s="25" t="s">
        <v>67</v>
      </c>
      <c r="C84" s="25" t="s">
        <v>106</v>
      </c>
      <c r="D84" s="25" t="s">
        <v>21</v>
      </c>
      <c r="E84" s="26">
        <v>41</v>
      </c>
      <c r="F84" s="27">
        <v>631550.22</v>
      </c>
      <c r="G84" t="s">
        <v>77</v>
      </c>
    </row>
    <row r="85" spans="2:7" ht="15" customHeight="1" x14ac:dyDescent="0.25">
      <c r="B85" s="25" t="s">
        <v>68</v>
      </c>
      <c r="C85" s="25" t="s">
        <v>106</v>
      </c>
      <c r="D85" s="25" t="s">
        <v>21</v>
      </c>
      <c r="E85" s="26">
        <v>3</v>
      </c>
      <c r="F85" s="27">
        <v>1185</v>
      </c>
      <c r="G85" t="s">
        <v>77</v>
      </c>
    </row>
    <row r="86" spans="2:7" ht="15" customHeight="1" x14ac:dyDescent="0.25">
      <c r="B86" s="25" t="s">
        <v>69</v>
      </c>
      <c r="C86" s="25" t="s">
        <v>106</v>
      </c>
      <c r="D86" s="25" t="s">
        <v>21</v>
      </c>
      <c r="E86" s="26">
        <v>15</v>
      </c>
      <c r="F86" s="27">
        <v>17218.759999999998</v>
      </c>
      <c r="G86" t="s">
        <v>77</v>
      </c>
    </row>
    <row r="87" spans="2:7" ht="15" customHeight="1" x14ac:dyDescent="0.25">
      <c r="B87" s="25" t="s">
        <v>35</v>
      </c>
      <c r="C87" s="25" t="s">
        <v>106</v>
      </c>
      <c r="D87" s="25" t="s">
        <v>21</v>
      </c>
      <c r="E87" s="26">
        <v>176</v>
      </c>
      <c r="F87" s="27">
        <v>2585317</v>
      </c>
      <c r="G87" t="s">
        <v>77</v>
      </c>
    </row>
    <row r="88" spans="2:7" x14ac:dyDescent="0.25">
      <c r="B88" s="25" t="s">
        <v>2</v>
      </c>
      <c r="C88" s="25" t="s">
        <v>100</v>
      </c>
      <c r="D88" s="25" t="s">
        <v>22</v>
      </c>
      <c r="E88" s="26">
        <v>1</v>
      </c>
      <c r="F88" s="27">
        <v>65421.88</v>
      </c>
      <c r="G88" t="s">
        <v>72</v>
      </c>
    </row>
    <row r="89" spans="2:7" x14ac:dyDescent="0.25">
      <c r="B89" s="25" t="s">
        <v>33</v>
      </c>
      <c r="C89" s="25" t="s">
        <v>100</v>
      </c>
      <c r="D89" s="25" t="s">
        <v>22</v>
      </c>
      <c r="E89" s="26">
        <v>1</v>
      </c>
      <c r="F89" s="27">
        <v>2656.58</v>
      </c>
      <c r="G89" t="s">
        <v>72</v>
      </c>
    </row>
    <row r="90" spans="2:7" x14ac:dyDescent="0.25">
      <c r="B90" s="25" t="s">
        <v>67</v>
      </c>
      <c r="C90" s="25" t="s">
        <v>100</v>
      </c>
      <c r="D90" s="25" t="s">
        <v>22</v>
      </c>
      <c r="E90" s="26">
        <v>1</v>
      </c>
      <c r="F90" s="27">
        <v>170437</v>
      </c>
      <c r="G90" t="s">
        <v>72</v>
      </c>
    </row>
    <row r="91" spans="2:7" x14ac:dyDescent="0.25">
      <c r="B91" s="25" t="s">
        <v>68</v>
      </c>
      <c r="C91" s="25" t="s">
        <v>100</v>
      </c>
      <c r="D91" s="25" t="s">
        <v>22</v>
      </c>
      <c r="E91" s="26">
        <v>2</v>
      </c>
      <c r="F91" s="27">
        <v>2581.36</v>
      </c>
      <c r="G91" t="s">
        <v>72</v>
      </c>
    </row>
    <row r="92" spans="2:7" x14ac:dyDescent="0.25">
      <c r="B92" s="25" t="s">
        <v>69</v>
      </c>
      <c r="C92" s="25" t="s">
        <v>100</v>
      </c>
      <c r="D92" s="25" t="s">
        <v>22</v>
      </c>
      <c r="E92" s="26">
        <v>2</v>
      </c>
      <c r="F92" s="27">
        <v>6240.95</v>
      </c>
      <c r="G92" t="s">
        <v>72</v>
      </c>
    </row>
    <row r="93" spans="2:7" ht="15" customHeight="1" x14ac:dyDescent="0.25">
      <c r="B93" s="25" t="s">
        <v>35</v>
      </c>
      <c r="C93" s="25" t="s">
        <v>100</v>
      </c>
      <c r="D93" s="25" t="s">
        <v>22</v>
      </c>
      <c r="E93" s="26">
        <v>7</v>
      </c>
      <c r="F93" s="27">
        <v>85705.34</v>
      </c>
      <c r="G93" t="s">
        <v>72</v>
      </c>
    </row>
    <row r="94" spans="2:7" ht="15" customHeight="1" x14ac:dyDescent="0.25">
      <c r="B94" s="25" t="s">
        <v>67</v>
      </c>
      <c r="C94" s="25" t="s">
        <v>99</v>
      </c>
      <c r="D94" s="25" t="s">
        <v>56</v>
      </c>
      <c r="E94" s="26">
        <v>2</v>
      </c>
      <c r="F94" s="27">
        <v>44250.01</v>
      </c>
      <c r="G94" t="s">
        <v>72</v>
      </c>
    </row>
    <row r="95" spans="2:7" ht="15" customHeight="1" x14ac:dyDescent="0.25">
      <c r="B95" s="25" t="s">
        <v>69</v>
      </c>
      <c r="C95" s="25" t="s">
        <v>107</v>
      </c>
      <c r="D95" s="25" t="s">
        <v>23</v>
      </c>
      <c r="E95" s="26">
        <v>1</v>
      </c>
      <c r="F95" s="27">
        <v>301.24</v>
      </c>
      <c r="G95" t="s">
        <v>84</v>
      </c>
    </row>
    <row r="96" spans="2:7" ht="15" customHeight="1" x14ac:dyDescent="0.25">
      <c r="B96" s="25" t="s">
        <v>35</v>
      </c>
      <c r="C96" s="25" t="s">
        <v>107</v>
      </c>
      <c r="D96" s="25" t="s">
        <v>23</v>
      </c>
      <c r="E96" s="26">
        <v>10</v>
      </c>
      <c r="F96" s="27">
        <v>65243.31</v>
      </c>
      <c r="G96" t="s">
        <v>84</v>
      </c>
    </row>
    <row r="97" spans="2:7" ht="15" customHeight="1" x14ac:dyDescent="0.25">
      <c r="B97" s="25" t="s">
        <v>69</v>
      </c>
      <c r="C97" s="25" t="s">
        <v>108</v>
      </c>
      <c r="D97" s="25" t="s">
        <v>45</v>
      </c>
      <c r="E97" s="26">
        <v>1</v>
      </c>
      <c r="F97" s="27">
        <v>913.61</v>
      </c>
      <c r="G97" t="s">
        <v>85</v>
      </c>
    </row>
    <row r="98" spans="2:7" ht="30" x14ac:dyDescent="0.25">
      <c r="B98" s="25" t="s">
        <v>35</v>
      </c>
      <c r="C98" s="25" t="s">
        <v>108</v>
      </c>
      <c r="D98" s="25" t="s">
        <v>45</v>
      </c>
      <c r="E98" s="26">
        <v>4</v>
      </c>
      <c r="F98" s="27">
        <v>9520.8799999999992</v>
      </c>
      <c r="G98" t="s">
        <v>85</v>
      </c>
    </row>
    <row r="99" spans="2:7" x14ac:dyDescent="0.25">
      <c r="B99" s="25" t="s">
        <v>35</v>
      </c>
      <c r="C99" s="25" t="s">
        <v>103</v>
      </c>
      <c r="D99" s="25" t="s">
        <v>53</v>
      </c>
      <c r="E99" s="26">
        <v>6</v>
      </c>
      <c r="F99" s="27">
        <v>20482.22</v>
      </c>
      <c r="G99" t="s">
        <v>83</v>
      </c>
    </row>
    <row r="100" spans="2:7" x14ac:dyDescent="0.25">
      <c r="B100" s="25" t="s">
        <v>2</v>
      </c>
      <c r="C100" s="25" t="s">
        <v>94</v>
      </c>
      <c r="D100" s="25" t="s">
        <v>24</v>
      </c>
      <c r="E100" s="26">
        <v>1</v>
      </c>
      <c r="F100" s="27">
        <v>1918.65</v>
      </c>
      <c r="G100" t="s">
        <v>71</v>
      </c>
    </row>
    <row r="101" spans="2:7" ht="15" customHeight="1" x14ac:dyDescent="0.25">
      <c r="B101" s="25" t="s">
        <v>67</v>
      </c>
      <c r="C101" s="25" t="s">
        <v>94</v>
      </c>
      <c r="D101" s="25" t="s">
        <v>24</v>
      </c>
      <c r="E101" s="26">
        <v>1</v>
      </c>
      <c r="F101" s="27">
        <v>2167.66</v>
      </c>
      <c r="G101" t="s">
        <v>71</v>
      </c>
    </row>
    <row r="102" spans="2:7" x14ac:dyDescent="0.25">
      <c r="B102" s="25" t="s">
        <v>35</v>
      </c>
      <c r="C102" s="25" t="s">
        <v>94</v>
      </c>
      <c r="D102" s="25" t="s">
        <v>24</v>
      </c>
      <c r="E102" s="26">
        <v>8</v>
      </c>
      <c r="F102" s="27">
        <v>29279.759999999998</v>
      </c>
      <c r="G102" t="s">
        <v>71</v>
      </c>
    </row>
    <row r="103" spans="2:7" x14ac:dyDescent="0.25">
      <c r="B103" s="25" t="s">
        <v>67</v>
      </c>
      <c r="C103" s="25" t="s">
        <v>90</v>
      </c>
      <c r="D103" s="25" t="s">
        <v>26</v>
      </c>
      <c r="E103" s="26">
        <v>1</v>
      </c>
      <c r="F103" s="27">
        <v>32210.92</v>
      </c>
      <c r="G103" t="s">
        <v>76</v>
      </c>
    </row>
    <row r="104" spans="2:7" ht="15" customHeight="1" x14ac:dyDescent="0.25">
      <c r="B104" s="25" t="s">
        <v>69</v>
      </c>
      <c r="C104" s="25" t="s">
        <v>90</v>
      </c>
      <c r="D104" s="25" t="s">
        <v>26</v>
      </c>
      <c r="E104" s="26">
        <v>2</v>
      </c>
      <c r="F104" s="27">
        <v>2061.14</v>
      </c>
      <c r="G104" t="s">
        <v>76</v>
      </c>
    </row>
    <row r="105" spans="2:7" ht="15" customHeight="1" x14ac:dyDescent="0.25">
      <c r="B105" s="25" t="s">
        <v>35</v>
      </c>
      <c r="C105" s="25" t="s">
        <v>90</v>
      </c>
      <c r="D105" s="25" t="s">
        <v>26</v>
      </c>
      <c r="E105" s="26">
        <v>18</v>
      </c>
      <c r="F105" s="27">
        <v>240947.22</v>
      </c>
      <c r="G105" t="s">
        <v>76</v>
      </c>
    </row>
    <row r="106" spans="2:7" x14ac:dyDescent="0.25">
      <c r="B106" s="25" t="s">
        <v>35</v>
      </c>
      <c r="C106" s="25" t="s">
        <v>103</v>
      </c>
      <c r="D106" s="25" t="s">
        <v>27</v>
      </c>
      <c r="E106" s="26">
        <v>2</v>
      </c>
      <c r="F106" s="27">
        <v>6757.39</v>
      </c>
      <c r="G106" t="s">
        <v>83</v>
      </c>
    </row>
    <row r="107" spans="2:7" ht="15" customHeight="1" x14ac:dyDescent="0.25">
      <c r="B107" s="25" t="s">
        <v>2</v>
      </c>
      <c r="C107" s="25" t="s">
        <v>100</v>
      </c>
      <c r="D107" s="25" t="s">
        <v>28</v>
      </c>
      <c r="E107" s="26">
        <v>2</v>
      </c>
      <c r="F107" s="27">
        <v>2876.19</v>
      </c>
      <c r="G107" t="s">
        <v>72</v>
      </c>
    </row>
    <row r="108" spans="2:7" x14ac:dyDescent="0.25">
      <c r="B108" s="25" t="s">
        <v>67</v>
      </c>
      <c r="C108" s="25" t="s">
        <v>100</v>
      </c>
      <c r="D108" s="25" t="s">
        <v>28</v>
      </c>
      <c r="E108" s="26">
        <v>9</v>
      </c>
      <c r="F108" s="27">
        <v>116250.1</v>
      </c>
      <c r="G108" t="s">
        <v>72</v>
      </c>
    </row>
    <row r="109" spans="2:7" x14ac:dyDescent="0.25">
      <c r="B109" s="25" t="s">
        <v>68</v>
      </c>
      <c r="C109" s="25" t="s">
        <v>100</v>
      </c>
      <c r="D109" s="25" t="s">
        <v>28</v>
      </c>
      <c r="E109" s="26">
        <v>3</v>
      </c>
      <c r="F109" s="27">
        <v>5129.6400000000003</v>
      </c>
      <c r="G109" t="s">
        <v>72</v>
      </c>
    </row>
    <row r="110" spans="2:7" x14ac:dyDescent="0.25">
      <c r="B110" s="25" t="s">
        <v>69</v>
      </c>
      <c r="C110" s="25" t="s">
        <v>100</v>
      </c>
      <c r="D110" s="25" t="s">
        <v>28</v>
      </c>
      <c r="E110" s="26">
        <v>3</v>
      </c>
      <c r="F110" s="27">
        <v>8904.2900000000009</v>
      </c>
      <c r="G110" t="s">
        <v>72</v>
      </c>
    </row>
    <row r="111" spans="2:7" ht="15" customHeight="1" x14ac:dyDescent="0.25">
      <c r="B111" s="25" t="s">
        <v>35</v>
      </c>
      <c r="C111" s="25" t="s">
        <v>100</v>
      </c>
      <c r="D111" s="25" t="s">
        <v>28</v>
      </c>
      <c r="E111" s="26">
        <v>85</v>
      </c>
      <c r="F111" s="27">
        <v>800341.93</v>
      </c>
      <c r="G111" t="s">
        <v>72</v>
      </c>
    </row>
    <row r="112" spans="2:7" ht="15" customHeight="1" x14ac:dyDescent="0.25">
      <c r="B112" s="25" t="s">
        <v>35</v>
      </c>
      <c r="C112" s="25" t="s">
        <v>103</v>
      </c>
      <c r="D112" s="41" t="s">
        <v>29</v>
      </c>
      <c r="E112" s="26">
        <v>1</v>
      </c>
      <c r="F112" s="27">
        <v>67.349999999999994</v>
      </c>
      <c r="G112" t="s">
        <v>83</v>
      </c>
    </row>
    <row r="113" spans="2:7" ht="15" customHeight="1" x14ac:dyDescent="0.25">
      <c r="B113" s="25" t="s">
        <v>33</v>
      </c>
      <c r="C113" s="25" t="s">
        <v>92</v>
      </c>
      <c r="D113" s="25" t="s">
        <v>47</v>
      </c>
      <c r="E113" s="26">
        <v>1</v>
      </c>
      <c r="F113" s="27">
        <v>51767.93</v>
      </c>
      <c r="G113" t="s">
        <v>74</v>
      </c>
    </row>
    <row r="114" spans="2:7" ht="15" customHeight="1" x14ac:dyDescent="0.25">
      <c r="B114" s="25" t="s">
        <v>67</v>
      </c>
      <c r="C114" s="25" t="s">
        <v>92</v>
      </c>
      <c r="D114" s="25" t="s">
        <v>47</v>
      </c>
      <c r="E114" s="26">
        <v>6</v>
      </c>
      <c r="F114" s="27">
        <v>61773.21</v>
      </c>
      <c r="G114" t="s">
        <v>74</v>
      </c>
    </row>
    <row r="115" spans="2:7" x14ac:dyDescent="0.25">
      <c r="B115" s="25" t="s">
        <v>69</v>
      </c>
      <c r="C115" s="25" t="s">
        <v>92</v>
      </c>
      <c r="D115" s="25" t="s">
        <v>47</v>
      </c>
      <c r="E115" s="26">
        <v>6</v>
      </c>
      <c r="F115" s="27">
        <v>81279.710000000006</v>
      </c>
      <c r="G115" t="s">
        <v>74</v>
      </c>
    </row>
    <row r="116" spans="2:7" ht="15" customHeight="1" x14ac:dyDescent="0.25">
      <c r="B116" s="25" t="s">
        <v>35</v>
      </c>
      <c r="C116" s="25" t="s">
        <v>92</v>
      </c>
      <c r="D116" s="25" t="s">
        <v>47</v>
      </c>
      <c r="E116" s="26">
        <v>13</v>
      </c>
      <c r="F116" s="27">
        <v>76226.69</v>
      </c>
      <c r="G116" t="s">
        <v>74</v>
      </c>
    </row>
    <row r="117" spans="2:7" x14ac:dyDescent="0.25">
      <c r="B117" s="25" t="s">
        <v>2</v>
      </c>
      <c r="C117" s="25" t="s">
        <v>104</v>
      </c>
      <c r="D117" s="25" t="s">
        <v>54</v>
      </c>
      <c r="E117" s="26">
        <v>1</v>
      </c>
      <c r="F117" s="27">
        <v>45549.16</v>
      </c>
      <c r="G117" t="s">
        <v>78</v>
      </c>
    </row>
    <row r="118" spans="2:7" ht="15" customHeight="1" x14ac:dyDescent="0.25">
      <c r="B118" s="25" t="s">
        <v>67</v>
      </c>
      <c r="C118" s="25" t="s">
        <v>104</v>
      </c>
      <c r="D118" s="25" t="s">
        <v>54</v>
      </c>
      <c r="E118" s="26">
        <v>1</v>
      </c>
      <c r="F118" s="27">
        <v>10369.08</v>
      </c>
      <c r="G118" t="s">
        <v>78</v>
      </c>
    </row>
    <row r="119" spans="2:7" x14ac:dyDescent="0.25">
      <c r="B119" s="25" t="s">
        <v>35</v>
      </c>
      <c r="C119" s="25" t="s">
        <v>104</v>
      </c>
      <c r="D119" s="25" t="s">
        <v>54</v>
      </c>
      <c r="E119" s="26">
        <v>3</v>
      </c>
      <c r="F119" s="27">
        <v>41885.269999999997</v>
      </c>
      <c r="G119" t="s">
        <v>78</v>
      </c>
    </row>
    <row r="120" spans="2:7" ht="15" customHeight="1" x14ac:dyDescent="0.25">
      <c r="B120" s="25" t="s">
        <v>2</v>
      </c>
      <c r="C120" s="25" t="s">
        <v>105</v>
      </c>
      <c r="D120" s="25" t="s">
        <v>30</v>
      </c>
      <c r="E120" s="26">
        <v>1</v>
      </c>
      <c r="F120" s="27">
        <v>36983.449999999997</v>
      </c>
      <c r="G120" t="s">
        <v>79</v>
      </c>
    </row>
    <row r="121" spans="2:7" ht="15" customHeight="1" x14ac:dyDescent="0.25">
      <c r="B121" s="25" t="s">
        <v>67</v>
      </c>
      <c r="C121" s="25" t="s">
        <v>105</v>
      </c>
      <c r="D121" s="25" t="s">
        <v>30</v>
      </c>
      <c r="E121" s="26">
        <v>7</v>
      </c>
      <c r="F121" s="27">
        <v>104276.76</v>
      </c>
      <c r="G121" t="s">
        <v>79</v>
      </c>
    </row>
    <row r="122" spans="2:7" ht="15" customHeight="1" x14ac:dyDescent="0.25">
      <c r="B122" s="25" t="s">
        <v>68</v>
      </c>
      <c r="C122" s="25" t="s">
        <v>105</v>
      </c>
      <c r="D122" s="25" t="s">
        <v>30</v>
      </c>
      <c r="E122" s="26">
        <v>1</v>
      </c>
      <c r="F122" s="27">
        <v>600</v>
      </c>
      <c r="G122" t="s">
        <v>79</v>
      </c>
    </row>
    <row r="123" spans="2:7" ht="15" customHeight="1" x14ac:dyDescent="0.25">
      <c r="B123" s="25" t="s">
        <v>35</v>
      </c>
      <c r="C123" s="25" t="s">
        <v>105</v>
      </c>
      <c r="D123" s="25" t="s">
        <v>30</v>
      </c>
      <c r="E123" s="26">
        <v>29</v>
      </c>
      <c r="F123" s="27">
        <v>221840.38</v>
      </c>
      <c r="G123" t="s">
        <v>79</v>
      </c>
    </row>
    <row r="124" spans="2:7" ht="15" customHeight="1" x14ac:dyDescent="0.25">
      <c r="B124" s="25" t="s">
        <v>67</v>
      </c>
      <c r="C124" s="25" t="s">
        <v>103</v>
      </c>
      <c r="D124" s="25" t="s">
        <v>31</v>
      </c>
      <c r="E124" s="26">
        <v>1</v>
      </c>
      <c r="F124" s="27">
        <v>1982.96</v>
      </c>
      <c r="G124" t="s">
        <v>83</v>
      </c>
    </row>
    <row r="125" spans="2:7" x14ac:dyDescent="0.25">
      <c r="B125" s="25" t="s">
        <v>35</v>
      </c>
      <c r="C125" s="25" t="s">
        <v>103</v>
      </c>
      <c r="D125" s="25" t="s">
        <v>31</v>
      </c>
      <c r="E125" s="26">
        <v>3</v>
      </c>
      <c r="F125" s="27">
        <v>43548.31</v>
      </c>
      <c r="G125" t="s">
        <v>83</v>
      </c>
    </row>
    <row r="126" spans="2:7" x14ac:dyDescent="0.25">
      <c r="B126" s="25" t="s">
        <v>2</v>
      </c>
      <c r="C126" s="25" t="s">
        <v>109</v>
      </c>
      <c r="D126" s="25" t="s">
        <v>48</v>
      </c>
      <c r="E126" s="26">
        <v>1</v>
      </c>
      <c r="F126" s="27">
        <v>7907.95</v>
      </c>
      <c r="G126" t="s">
        <v>80</v>
      </c>
    </row>
    <row r="127" spans="2:7" x14ac:dyDescent="0.25">
      <c r="B127" s="25" t="s">
        <v>67</v>
      </c>
      <c r="C127" s="25" t="s">
        <v>109</v>
      </c>
      <c r="D127" s="25" t="s">
        <v>48</v>
      </c>
      <c r="E127" s="26">
        <v>5</v>
      </c>
      <c r="F127" s="27">
        <v>37244.11</v>
      </c>
      <c r="G127" t="s">
        <v>80</v>
      </c>
    </row>
    <row r="128" spans="2:7" x14ac:dyDescent="0.25">
      <c r="B128" s="25" t="s">
        <v>69</v>
      </c>
      <c r="C128" s="25" t="s">
        <v>109</v>
      </c>
      <c r="D128" s="25" t="s">
        <v>48</v>
      </c>
      <c r="E128" s="26">
        <v>1</v>
      </c>
      <c r="F128" s="27">
        <v>293.82</v>
      </c>
      <c r="G128" t="s">
        <v>80</v>
      </c>
    </row>
    <row r="129" spans="2:7" x14ac:dyDescent="0.25">
      <c r="B129" s="25" t="s">
        <v>35</v>
      </c>
      <c r="C129" s="25" t="s">
        <v>109</v>
      </c>
      <c r="D129" s="25" t="s">
        <v>48</v>
      </c>
      <c r="E129" s="26">
        <v>7</v>
      </c>
      <c r="F129" s="27">
        <v>106555.34</v>
      </c>
      <c r="G129" t="s">
        <v>80</v>
      </c>
    </row>
    <row r="130" spans="2:7" x14ac:dyDescent="0.25">
      <c r="B130" s="25" t="s">
        <v>35</v>
      </c>
      <c r="C130" s="25" t="s">
        <v>103</v>
      </c>
      <c r="D130" s="25" t="s">
        <v>58</v>
      </c>
      <c r="E130" s="26">
        <v>8</v>
      </c>
      <c r="F130" s="27">
        <v>151514.04999999999</v>
      </c>
      <c r="G130" t="s">
        <v>83</v>
      </c>
    </row>
    <row r="131" spans="2:7" x14ac:dyDescent="0.25">
      <c r="B131" s="25" t="s">
        <v>2</v>
      </c>
      <c r="C131" s="25" t="s">
        <v>89</v>
      </c>
      <c r="D131" s="25" t="s">
        <v>32</v>
      </c>
      <c r="E131" s="26">
        <v>2</v>
      </c>
      <c r="F131" s="27">
        <v>7349.96</v>
      </c>
      <c r="G131" t="s">
        <v>81</v>
      </c>
    </row>
    <row r="132" spans="2:7" x14ac:dyDescent="0.25">
      <c r="B132" s="25" t="s">
        <v>67</v>
      </c>
      <c r="C132" s="25" t="s">
        <v>89</v>
      </c>
      <c r="D132" s="25" t="s">
        <v>32</v>
      </c>
      <c r="E132" s="26">
        <v>23</v>
      </c>
      <c r="F132" s="27">
        <v>272186.2</v>
      </c>
      <c r="G132" t="s">
        <v>81</v>
      </c>
    </row>
    <row r="133" spans="2:7" x14ac:dyDescent="0.25">
      <c r="B133" s="25" t="s">
        <v>68</v>
      </c>
      <c r="C133" s="25" t="s">
        <v>89</v>
      </c>
      <c r="D133" s="25" t="s">
        <v>32</v>
      </c>
      <c r="E133" s="26">
        <v>3</v>
      </c>
      <c r="F133" s="27">
        <v>1189.31</v>
      </c>
      <c r="G133" t="s">
        <v>81</v>
      </c>
    </row>
    <row r="134" spans="2:7" x14ac:dyDescent="0.25">
      <c r="B134" s="25" t="s">
        <v>69</v>
      </c>
      <c r="C134" s="25" t="s">
        <v>89</v>
      </c>
      <c r="D134" s="25" t="s">
        <v>32</v>
      </c>
      <c r="E134" s="26">
        <v>1</v>
      </c>
      <c r="F134" s="27">
        <v>310.08</v>
      </c>
      <c r="G134" t="s">
        <v>81</v>
      </c>
    </row>
    <row r="135" spans="2:7" x14ac:dyDescent="0.25">
      <c r="B135" s="25" t="s">
        <v>35</v>
      </c>
      <c r="C135" s="25" t="s">
        <v>89</v>
      </c>
      <c r="D135" s="25" t="s">
        <v>32</v>
      </c>
      <c r="E135" s="26">
        <v>18</v>
      </c>
      <c r="F135" s="27">
        <v>121227.57</v>
      </c>
      <c r="G135" t="s">
        <v>81</v>
      </c>
    </row>
    <row r="137" spans="2:7" x14ac:dyDescent="0.25">
      <c r="B137" s="16" t="s">
        <v>66</v>
      </c>
      <c r="D137" s="18">
        <f>SUM(D10:D136)</f>
        <v>0</v>
      </c>
      <c r="E137" s="19">
        <f>SUM(E10:E136)</f>
        <v>1361</v>
      </c>
      <c r="F137" s="4">
        <f>SUM(F10:F135)</f>
        <v>14393564.604000008</v>
      </c>
    </row>
  </sheetData>
  <autoFilter ref="B9:G135" xr:uid="{00000000-0009-0000-0000-00000E000000}"/>
  <sortState xmlns:xlrd2="http://schemas.microsoft.com/office/spreadsheetml/2017/richdata2" ref="B10:G135">
    <sortCondition ref="G10:G135"/>
    <sortCondition ref="B10:B135"/>
  </sortState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87"/>
  <sheetViews>
    <sheetView showGridLines="0" zoomScaleNormal="100" workbookViewId="0"/>
  </sheetViews>
  <sheetFormatPr baseColWidth="10" defaultRowHeight="15" x14ac:dyDescent="0.25"/>
  <cols>
    <col min="1" max="1" width="11.42578125" style="64"/>
    <col min="2" max="2" width="25.85546875" style="64" bestFit="1" customWidth="1"/>
    <col min="3" max="16" width="20.7109375" customWidth="1"/>
  </cols>
  <sheetData>
    <row r="1" spans="1:16" s="43" customFormat="1" x14ac:dyDescent="0.25">
      <c r="A1" s="64"/>
      <c r="B1" s="64"/>
    </row>
    <row r="2" spans="1:16" s="43" customFormat="1" x14ac:dyDescent="0.25">
      <c r="A2" s="64"/>
      <c r="B2" s="64"/>
    </row>
    <row r="3" spans="1:16" s="43" customFormat="1" ht="18" x14ac:dyDescent="0.25">
      <c r="A3" s="64"/>
      <c r="B3" s="64"/>
      <c r="C3" s="47"/>
      <c r="E3" s="47"/>
      <c r="G3" s="48"/>
      <c r="H3" s="49"/>
    </row>
    <row r="4" spans="1:16" s="43" customFormat="1" ht="18" x14ac:dyDescent="0.25">
      <c r="A4" s="64"/>
      <c r="B4" s="64"/>
      <c r="C4" s="47"/>
      <c r="E4" s="47"/>
      <c r="G4" s="48"/>
      <c r="H4" s="49"/>
    </row>
    <row r="5" spans="1:16" s="43" customFormat="1" ht="18" x14ac:dyDescent="0.25">
      <c r="A5" s="64"/>
      <c r="B5" s="64"/>
      <c r="C5" s="47"/>
      <c r="E5" s="47"/>
      <c r="G5" s="48"/>
      <c r="H5" s="49"/>
    </row>
    <row r="6" spans="1:16" s="43" customFormat="1" ht="18" x14ac:dyDescent="0.25">
      <c r="A6" s="64"/>
      <c r="B6" s="64"/>
      <c r="C6" s="47"/>
      <c r="E6" s="47"/>
      <c r="G6" s="48"/>
      <c r="H6" s="49"/>
    </row>
    <row r="11" spans="1:16" s="64" customFormat="1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1:16" ht="20.100000000000001" customHeight="1" thickBot="1" x14ac:dyDescent="0.3">
      <c r="B12" s="78" t="s">
        <v>1</v>
      </c>
      <c r="C12" s="54" t="s">
        <v>96</v>
      </c>
      <c r="D12" s="58" t="s">
        <v>49</v>
      </c>
      <c r="E12" s="54" t="s">
        <v>96</v>
      </c>
      <c r="F12" s="58" t="s">
        <v>49</v>
      </c>
      <c r="G12" s="54" t="s">
        <v>96</v>
      </c>
      <c r="H12" s="58" t="s">
        <v>49</v>
      </c>
      <c r="I12" s="54" t="s">
        <v>96</v>
      </c>
      <c r="J12" s="58" t="s">
        <v>49</v>
      </c>
      <c r="K12" s="54" t="s">
        <v>96</v>
      </c>
      <c r="L12" s="58" t="s">
        <v>49</v>
      </c>
      <c r="M12" s="54" t="s">
        <v>96</v>
      </c>
      <c r="N12" s="58" t="s">
        <v>49</v>
      </c>
      <c r="O12" s="54" t="s">
        <v>96</v>
      </c>
      <c r="P12" s="58" t="s">
        <v>49</v>
      </c>
    </row>
    <row r="13" spans="1:16" ht="20.100000000000001" customHeight="1" thickBot="1" x14ac:dyDescent="0.3">
      <c r="B13" s="84" t="s">
        <v>151</v>
      </c>
      <c r="C13" s="55"/>
      <c r="D13" s="82"/>
      <c r="E13" s="55"/>
      <c r="F13" s="82"/>
      <c r="G13" s="55"/>
      <c r="H13" s="82"/>
      <c r="I13" s="55"/>
      <c r="J13" s="82"/>
      <c r="K13" s="55"/>
      <c r="L13" s="82"/>
      <c r="M13" s="55">
        <v>4</v>
      </c>
      <c r="N13" s="82">
        <v>51037.919999999998</v>
      </c>
      <c r="O13" s="55">
        <f t="shared" ref="O13:P17" si="0">E13+G13+I13+M13</f>
        <v>4</v>
      </c>
      <c r="P13" s="82">
        <f t="shared" si="0"/>
        <v>51037.919999999998</v>
      </c>
    </row>
    <row r="14" spans="1:16" ht="20.100000000000001" customHeight="1" thickBot="1" x14ac:dyDescent="0.3">
      <c r="B14" s="84" t="s">
        <v>152</v>
      </c>
      <c r="C14" s="55"/>
      <c r="D14" s="82"/>
      <c r="E14" s="55">
        <v>5</v>
      </c>
      <c r="F14" s="82">
        <v>37889.67</v>
      </c>
      <c r="G14" s="55"/>
      <c r="H14" s="82"/>
      <c r="I14" s="55"/>
      <c r="J14" s="82"/>
      <c r="K14" s="55"/>
      <c r="L14" s="82"/>
      <c r="M14" s="55">
        <v>200</v>
      </c>
      <c r="N14" s="82">
        <v>773254.65500000003</v>
      </c>
      <c r="O14" s="55">
        <f t="shared" si="0"/>
        <v>205</v>
      </c>
      <c r="P14" s="82">
        <f t="shared" si="0"/>
        <v>811144.32500000007</v>
      </c>
    </row>
    <row r="15" spans="1:16" ht="20.100000000000001" customHeight="1" thickBot="1" x14ac:dyDescent="0.3">
      <c r="B15" s="84" t="s">
        <v>153</v>
      </c>
      <c r="C15" s="55"/>
      <c r="D15" s="82"/>
      <c r="E15" s="55">
        <v>10</v>
      </c>
      <c r="F15" s="82">
        <v>61574.99</v>
      </c>
      <c r="G15" s="55"/>
      <c r="H15" s="82"/>
      <c r="I15" s="55"/>
      <c r="J15" s="82"/>
      <c r="K15" s="55"/>
      <c r="L15" s="82"/>
      <c r="M15" s="55">
        <v>11</v>
      </c>
      <c r="N15" s="82">
        <v>173325.41</v>
      </c>
      <c r="O15" s="55">
        <f t="shared" si="0"/>
        <v>21</v>
      </c>
      <c r="P15" s="82">
        <f t="shared" si="0"/>
        <v>234900.4</v>
      </c>
    </row>
    <row r="16" spans="1:16" ht="20.100000000000001" customHeight="1" thickBot="1" x14ac:dyDescent="0.3">
      <c r="B16" s="84" t="s">
        <v>150</v>
      </c>
      <c r="C16" s="55"/>
      <c r="D16" s="82"/>
      <c r="E16" s="55"/>
      <c r="F16" s="82"/>
      <c r="G16" s="55"/>
      <c r="H16" s="82"/>
      <c r="I16" s="55"/>
      <c r="J16" s="82"/>
      <c r="K16" s="55"/>
      <c r="L16" s="82"/>
      <c r="M16" s="55">
        <v>6</v>
      </c>
      <c r="N16" s="82">
        <v>111167.11</v>
      </c>
      <c r="O16" s="55">
        <f t="shared" si="0"/>
        <v>6</v>
      </c>
      <c r="P16" s="82">
        <f t="shared" si="0"/>
        <v>111167.11</v>
      </c>
    </row>
    <row r="17" spans="2:16" ht="20.100000000000001" customHeight="1" thickBot="1" x14ac:dyDescent="0.3">
      <c r="B17" s="84" t="s">
        <v>154</v>
      </c>
      <c r="C17" s="55"/>
      <c r="D17" s="82"/>
      <c r="E17" s="55">
        <v>2</v>
      </c>
      <c r="F17" s="82">
        <v>1202.6199999999999</v>
      </c>
      <c r="G17" s="55"/>
      <c r="H17" s="82"/>
      <c r="I17" s="55"/>
      <c r="J17" s="82"/>
      <c r="K17" s="55"/>
      <c r="L17" s="82"/>
      <c r="M17" s="55">
        <v>16</v>
      </c>
      <c r="N17" s="82">
        <v>134962.53</v>
      </c>
      <c r="O17" s="55">
        <f t="shared" si="0"/>
        <v>18</v>
      </c>
      <c r="P17" s="82">
        <f t="shared" si="0"/>
        <v>136165.15</v>
      </c>
    </row>
    <row r="18" spans="2:16" s="64" customFormat="1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1"/>
    </row>
    <row r="19" spans="2:16" ht="20.100000000000001" customHeight="1" thickBot="1" x14ac:dyDescent="0.3">
      <c r="B19" s="84" t="s">
        <v>156</v>
      </c>
      <c r="C19" s="55"/>
      <c r="D19" s="82"/>
      <c r="E19" s="55">
        <v>28</v>
      </c>
      <c r="F19" s="82">
        <v>309329.88</v>
      </c>
      <c r="G19" s="55"/>
      <c r="H19" s="82"/>
      <c r="I19" s="55"/>
      <c r="J19" s="82"/>
      <c r="K19" s="55"/>
      <c r="L19" s="82"/>
      <c r="M19" s="55">
        <v>45</v>
      </c>
      <c r="N19" s="82">
        <v>230713.31</v>
      </c>
      <c r="O19" s="55">
        <f t="shared" ref="O19:P22" si="1">E19+G19+I19+M19</f>
        <v>73</v>
      </c>
      <c r="P19" s="82">
        <f t="shared" si="1"/>
        <v>540043.18999999994</v>
      </c>
    </row>
    <row r="20" spans="2:16" ht="20.100000000000001" customHeight="1" thickBot="1" x14ac:dyDescent="0.3">
      <c r="B20" s="84" t="s">
        <v>171</v>
      </c>
      <c r="C20" s="55"/>
      <c r="D20" s="82"/>
      <c r="E20" s="55">
        <v>19</v>
      </c>
      <c r="F20" s="82">
        <v>225819.99</v>
      </c>
      <c r="G20" s="55"/>
      <c r="H20" s="82"/>
      <c r="I20" s="55"/>
      <c r="J20" s="82"/>
      <c r="K20" s="55"/>
      <c r="L20" s="82"/>
      <c r="M20" s="55">
        <v>14</v>
      </c>
      <c r="N20" s="82">
        <v>146746.21</v>
      </c>
      <c r="O20" s="55">
        <f t="shared" si="1"/>
        <v>33</v>
      </c>
      <c r="P20" s="82">
        <f t="shared" si="1"/>
        <v>372566.19999999995</v>
      </c>
    </row>
    <row r="21" spans="2:16" ht="20.100000000000001" customHeight="1" thickBot="1" x14ac:dyDescent="0.3">
      <c r="B21" s="84" t="s">
        <v>157</v>
      </c>
      <c r="C21" s="55"/>
      <c r="D21" s="82"/>
      <c r="E21" s="55">
        <v>42</v>
      </c>
      <c r="F21" s="82">
        <v>277852.64</v>
      </c>
      <c r="G21" s="55"/>
      <c r="H21" s="82"/>
      <c r="I21" s="55"/>
      <c r="J21" s="82"/>
      <c r="K21" s="55"/>
      <c r="L21" s="82"/>
      <c r="M21" s="55">
        <v>473</v>
      </c>
      <c r="N21" s="82">
        <v>3431085.76</v>
      </c>
      <c r="O21" s="55">
        <f t="shared" si="1"/>
        <v>515</v>
      </c>
      <c r="P21" s="82">
        <f t="shared" si="1"/>
        <v>3708938.4</v>
      </c>
    </row>
    <row r="22" spans="2:16" ht="20.100000000000001" customHeight="1" thickBot="1" x14ac:dyDescent="0.3">
      <c r="B22" s="84" t="s">
        <v>195</v>
      </c>
      <c r="C22" s="55"/>
      <c r="D22" s="82"/>
      <c r="E22" s="55">
        <v>4</v>
      </c>
      <c r="F22" s="82">
        <v>56683.839999999997</v>
      </c>
      <c r="G22" s="55"/>
      <c r="H22" s="82"/>
      <c r="I22" s="55"/>
      <c r="J22" s="82"/>
      <c r="K22" s="55"/>
      <c r="L22" s="82"/>
      <c r="M22" s="55">
        <f>SUM('2016 provincias y tipo expte'!D86+'2016 provincias y tipo expte'!D105)</f>
        <v>36</v>
      </c>
      <c r="N22" s="82">
        <f>SUM('2016 provincias y tipo expte'!E86+'2016 provincias y tipo expte'!E105)</f>
        <v>746958.19</v>
      </c>
      <c r="O22" s="55">
        <f t="shared" si="1"/>
        <v>40</v>
      </c>
      <c r="P22" s="82">
        <f t="shared" si="1"/>
        <v>803642.02999999991</v>
      </c>
    </row>
    <row r="23" spans="2:16" ht="20.100000000000001" customHeight="1" thickBot="1" x14ac:dyDescent="0.3">
      <c r="B23" s="84" t="s">
        <v>158</v>
      </c>
      <c r="C23" s="55"/>
      <c r="D23" s="82"/>
      <c r="E23" s="55"/>
      <c r="F23" s="82"/>
      <c r="G23" s="55"/>
      <c r="H23" s="82"/>
      <c r="I23" s="55"/>
      <c r="J23" s="82"/>
      <c r="K23" s="55"/>
      <c r="L23" s="82"/>
      <c r="M23" s="55"/>
      <c r="N23" s="82"/>
      <c r="O23" s="55"/>
      <c r="P23" s="82"/>
    </row>
    <row r="24" spans="2:16" ht="20.100000000000001" customHeight="1" thickBot="1" x14ac:dyDescent="0.3">
      <c r="B24" s="84" t="s">
        <v>159</v>
      </c>
      <c r="C24" s="55"/>
      <c r="D24" s="82"/>
      <c r="E24" s="55">
        <v>1</v>
      </c>
      <c r="F24" s="82">
        <v>6608.86</v>
      </c>
      <c r="G24" s="55"/>
      <c r="H24" s="82"/>
      <c r="I24" s="55"/>
      <c r="J24" s="82"/>
      <c r="K24" s="55"/>
      <c r="L24" s="82"/>
      <c r="M24" s="55">
        <v>6</v>
      </c>
      <c r="N24" s="82">
        <v>116241.44</v>
      </c>
      <c r="O24" s="55">
        <f t="shared" ref="O24:O36" si="2">E24+G24+I24+M24</f>
        <v>7</v>
      </c>
      <c r="P24" s="82">
        <f t="shared" ref="P24:P36" si="3">F24+H24+J24+N24</f>
        <v>122850.3</v>
      </c>
    </row>
    <row r="25" spans="2:16" ht="20.100000000000001" customHeight="1" thickBot="1" x14ac:dyDescent="0.3">
      <c r="B25" s="84" t="s">
        <v>160</v>
      </c>
      <c r="C25" s="55"/>
      <c r="D25" s="82"/>
      <c r="E25" s="55"/>
      <c r="F25" s="82"/>
      <c r="G25" s="55"/>
      <c r="H25" s="82"/>
      <c r="I25" s="55"/>
      <c r="J25" s="82"/>
      <c r="K25" s="55"/>
      <c r="L25" s="82"/>
      <c r="M25" s="55">
        <v>12</v>
      </c>
      <c r="N25" s="82">
        <v>160186.99</v>
      </c>
      <c r="O25" s="55">
        <f t="shared" si="2"/>
        <v>12</v>
      </c>
      <c r="P25" s="82">
        <f t="shared" si="3"/>
        <v>160186.99</v>
      </c>
    </row>
    <row r="26" spans="2:16" ht="20.100000000000001" customHeight="1" thickBot="1" x14ac:dyDescent="0.3">
      <c r="B26" s="84" t="s">
        <v>91</v>
      </c>
      <c r="C26" s="55"/>
      <c r="D26" s="82"/>
      <c r="E26" s="55">
        <v>2</v>
      </c>
      <c r="F26" s="82">
        <v>28268.03</v>
      </c>
      <c r="G26" s="55"/>
      <c r="H26" s="82"/>
      <c r="I26" s="55"/>
      <c r="J26" s="82"/>
      <c r="K26" s="55"/>
      <c r="L26" s="82"/>
      <c r="M26" s="55">
        <v>3</v>
      </c>
      <c r="N26" s="82">
        <v>25681.18</v>
      </c>
      <c r="O26" s="55">
        <f t="shared" si="2"/>
        <v>5</v>
      </c>
      <c r="P26" s="82">
        <f t="shared" si="3"/>
        <v>53949.21</v>
      </c>
    </row>
    <row r="27" spans="2:16" ht="20.100000000000001" customHeight="1" thickBot="1" x14ac:dyDescent="0.3">
      <c r="B27" s="84" t="s">
        <v>161</v>
      </c>
      <c r="C27" s="55"/>
      <c r="D27" s="82"/>
      <c r="E27" s="55"/>
      <c r="F27" s="82"/>
      <c r="G27" s="55"/>
      <c r="H27" s="82"/>
      <c r="I27" s="55"/>
      <c r="J27" s="82"/>
      <c r="K27" s="55"/>
      <c r="L27" s="82"/>
      <c r="M27" s="55">
        <v>4</v>
      </c>
      <c r="N27" s="82">
        <v>30483.45</v>
      </c>
      <c r="O27" s="55">
        <f t="shared" si="2"/>
        <v>4</v>
      </c>
      <c r="P27" s="82">
        <f t="shared" si="3"/>
        <v>30483.45</v>
      </c>
    </row>
    <row r="28" spans="2:16" ht="20.100000000000001" customHeight="1" thickBot="1" x14ac:dyDescent="0.3">
      <c r="B28" s="84" t="s">
        <v>162</v>
      </c>
      <c r="C28" s="55"/>
      <c r="D28" s="82"/>
      <c r="E28" s="55"/>
      <c r="F28" s="82"/>
      <c r="G28" s="55"/>
      <c r="H28" s="82"/>
      <c r="I28" s="55"/>
      <c r="J28" s="82"/>
      <c r="K28" s="55"/>
      <c r="L28" s="82"/>
      <c r="M28" s="55">
        <v>1</v>
      </c>
      <c r="N28" s="82">
        <v>27621.93</v>
      </c>
      <c r="O28" s="55">
        <f t="shared" si="2"/>
        <v>1</v>
      </c>
      <c r="P28" s="82">
        <f t="shared" si="3"/>
        <v>27621.93</v>
      </c>
    </row>
    <row r="29" spans="2:16" ht="20.100000000000001" customHeight="1" thickBot="1" x14ac:dyDescent="0.3">
      <c r="B29" s="84" t="s">
        <v>163</v>
      </c>
      <c r="C29" s="55"/>
      <c r="D29" s="82"/>
      <c r="E29" s="55">
        <v>6</v>
      </c>
      <c r="F29" s="82">
        <v>56522.33</v>
      </c>
      <c r="G29" s="55"/>
      <c r="H29" s="82"/>
      <c r="I29" s="55"/>
      <c r="J29" s="82"/>
      <c r="K29" s="55"/>
      <c r="L29" s="82"/>
      <c r="M29" s="55"/>
      <c r="N29" s="82"/>
      <c r="O29" s="55">
        <f t="shared" si="2"/>
        <v>6</v>
      </c>
      <c r="P29" s="82">
        <f t="shared" si="3"/>
        <v>56522.33</v>
      </c>
    </row>
    <row r="30" spans="2:16" ht="20.100000000000001" customHeight="1" thickBot="1" x14ac:dyDescent="0.3">
      <c r="B30" s="84" t="s">
        <v>149</v>
      </c>
      <c r="C30" s="55"/>
      <c r="D30" s="82"/>
      <c r="E30" s="55">
        <v>6</v>
      </c>
      <c r="F30" s="82">
        <v>23632.959999999999</v>
      </c>
      <c r="G30" s="55"/>
      <c r="H30" s="82"/>
      <c r="I30" s="55"/>
      <c r="J30" s="82"/>
      <c r="K30" s="55"/>
      <c r="L30" s="82"/>
      <c r="M30" s="55">
        <v>86</v>
      </c>
      <c r="N30" s="82">
        <v>771278.36</v>
      </c>
      <c r="O30" s="55">
        <f t="shared" si="2"/>
        <v>92</v>
      </c>
      <c r="P30" s="82">
        <f t="shared" si="3"/>
        <v>794911.32</v>
      </c>
    </row>
    <row r="31" spans="2:16" ht="20.100000000000001" customHeight="1" thickBot="1" x14ac:dyDescent="0.3">
      <c r="B31" s="84" t="s">
        <v>164</v>
      </c>
      <c r="C31" s="55"/>
      <c r="D31" s="82"/>
      <c r="E31" s="55"/>
      <c r="F31" s="82"/>
      <c r="G31" s="55"/>
      <c r="H31" s="82"/>
      <c r="I31" s="55"/>
      <c r="J31" s="82"/>
      <c r="K31" s="55"/>
      <c r="L31" s="82"/>
      <c r="M31" s="55">
        <v>2</v>
      </c>
      <c r="N31" s="82">
        <v>6288.78</v>
      </c>
      <c r="O31" s="55">
        <f t="shared" si="2"/>
        <v>2</v>
      </c>
      <c r="P31" s="82">
        <f t="shared" si="3"/>
        <v>6288.78</v>
      </c>
    </row>
    <row r="32" spans="2:16" ht="20.100000000000001" customHeight="1" thickBot="1" x14ac:dyDescent="0.3">
      <c r="B32" s="84" t="s">
        <v>168</v>
      </c>
      <c r="C32" s="55"/>
      <c r="D32" s="82"/>
      <c r="E32" s="55"/>
      <c r="F32" s="82"/>
      <c r="G32" s="55"/>
      <c r="H32" s="82"/>
      <c r="I32" s="55"/>
      <c r="J32" s="82"/>
      <c r="K32" s="55"/>
      <c r="L32" s="82"/>
      <c r="M32" s="55">
        <v>6</v>
      </c>
      <c r="N32" s="82">
        <v>103726.94</v>
      </c>
      <c r="O32" s="55">
        <f t="shared" si="2"/>
        <v>6</v>
      </c>
      <c r="P32" s="82">
        <f t="shared" si="3"/>
        <v>103726.94</v>
      </c>
    </row>
    <row r="33" spans="2:16" ht="20.100000000000001" customHeight="1" thickBot="1" x14ac:dyDescent="0.3">
      <c r="B33" s="84" t="s">
        <v>165</v>
      </c>
      <c r="C33" s="55"/>
      <c r="D33" s="82"/>
      <c r="E33" s="55">
        <v>10</v>
      </c>
      <c r="F33" s="82">
        <v>54325.66</v>
      </c>
      <c r="G33" s="55"/>
      <c r="H33" s="82"/>
      <c r="I33" s="55"/>
      <c r="J33" s="82"/>
      <c r="K33" s="55"/>
      <c r="L33" s="82"/>
      <c r="M33" s="55">
        <v>10</v>
      </c>
      <c r="N33" s="82">
        <v>77193.149999999994</v>
      </c>
      <c r="O33" s="55">
        <f t="shared" si="2"/>
        <v>20</v>
      </c>
      <c r="P33" s="82">
        <f t="shared" si="3"/>
        <v>131518.81</v>
      </c>
    </row>
    <row r="34" spans="2:16" ht="20.100000000000001" customHeight="1" thickBot="1" x14ac:dyDescent="0.3">
      <c r="B34" s="84" t="s">
        <v>166</v>
      </c>
      <c r="C34" s="55"/>
      <c r="D34" s="82"/>
      <c r="E34" s="55">
        <v>1</v>
      </c>
      <c r="F34" s="82">
        <v>5107.8999999999996</v>
      </c>
      <c r="G34" s="55"/>
      <c r="H34" s="82"/>
      <c r="I34" s="55"/>
      <c r="J34" s="82"/>
      <c r="K34" s="55"/>
      <c r="L34" s="82"/>
      <c r="M34" s="55">
        <v>5</v>
      </c>
      <c r="N34" s="82">
        <v>64912.19</v>
      </c>
      <c r="O34" s="55">
        <f t="shared" si="2"/>
        <v>6</v>
      </c>
      <c r="P34" s="82">
        <f t="shared" si="3"/>
        <v>70020.09</v>
      </c>
    </row>
    <row r="35" spans="2:16" ht="20.100000000000001" customHeight="1" thickBot="1" x14ac:dyDescent="0.3">
      <c r="B35" s="84" t="s">
        <v>167</v>
      </c>
      <c r="C35" s="55"/>
      <c r="D35" s="82"/>
      <c r="E35" s="55"/>
      <c r="F35" s="82"/>
      <c r="G35" s="55"/>
      <c r="H35" s="82"/>
      <c r="I35" s="55"/>
      <c r="J35" s="82"/>
      <c r="K35" s="55"/>
      <c r="L35" s="82"/>
      <c r="M35" s="55">
        <v>7</v>
      </c>
      <c r="N35" s="82">
        <v>51318.83</v>
      </c>
      <c r="O35" s="55">
        <f t="shared" si="2"/>
        <v>7</v>
      </c>
      <c r="P35" s="82">
        <f t="shared" si="3"/>
        <v>51318.83</v>
      </c>
    </row>
    <row r="36" spans="2:16" ht="20.100000000000001" customHeight="1" thickBot="1" x14ac:dyDescent="0.3">
      <c r="B36" s="84" t="s">
        <v>169</v>
      </c>
      <c r="C36" s="55"/>
      <c r="D36" s="82"/>
      <c r="E36" s="55">
        <v>1</v>
      </c>
      <c r="F36" s="82">
        <v>1187</v>
      </c>
      <c r="G36" s="55"/>
      <c r="H36" s="82"/>
      <c r="I36" s="55"/>
      <c r="J36" s="82"/>
      <c r="K36" s="55"/>
      <c r="L36" s="82"/>
      <c r="M36" s="55">
        <v>4</v>
      </c>
      <c r="N36" s="82">
        <v>12314.61</v>
      </c>
      <c r="O36" s="55">
        <f t="shared" si="2"/>
        <v>5</v>
      </c>
      <c r="P36" s="82">
        <f t="shared" si="3"/>
        <v>13501.61</v>
      </c>
    </row>
    <row r="37" spans="2:16" ht="20.100000000000001" customHeight="1" thickBot="1" x14ac:dyDescent="0.3">
      <c r="B37" s="84" t="s">
        <v>170</v>
      </c>
      <c r="C37" s="55"/>
      <c r="D37" s="82"/>
      <c r="E37" s="55"/>
      <c r="F37" s="82"/>
      <c r="G37" s="55"/>
      <c r="H37" s="82"/>
      <c r="I37" s="55"/>
      <c r="J37" s="82"/>
      <c r="K37" s="55"/>
      <c r="L37" s="82"/>
      <c r="M37" s="55"/>
      <c r="N37" s="82"/>
      <c r="O37" s="55"/>
      <c r="P37" s="82"/>
    </row>
    <row r="38" spans="2:16" ht="20.100000000000001" customHeight="1" thickBot="1" x14ac:dyDescent="0.3">
      <c r="B38" s="84" t="s">
        <v>172</v>
      </c>
      <c r="C38" s="55"/>
      <c r="D38" s="82"/>
      <c r="E38" s="55">
        <v>1</v>
      </c>
      <c r="F38" s="82">
        <v>458.8</v>
      </c>
      <c r="G38" s="55"/>
      <c r="H38" s="82"/>
      <c r="I38" s="55"/>
      <c r="J38" s="82"/>
      <c r="K38" s="55"/>
      <c r="L38" s="82"/>
      <c r="M38" s="55">
        <v>2</v>
      </c>
      <c r="N38" s="82">
        <v>7857.12</v>
      </c>
      <c r="O38" s="55">
        <f t="shared" ref="O38:O46" si="4">E38+G38+I38+M38</f>
        <v>3</v>
      </c>
      <c r="P38" s="82">
        <f t="shared" ref="P38:P46" si="5">F38+H38+J38+N38</f>
        <v>8315.92</v>
      </c>
    </row>
    <row r="39" spans="2:16" ht="20.100000000000001" customHeight="1" thickBot="1" x14ac:dyDescent="0.3">
      <c r="B39" s="84" t="s">
        <v>174</v>
      </c>
      <c r="C39" s="55"/>
      <c r="D39" s="82"/>
      <c r="E39" s="55"/>
      <c r="F39" s="82"/>
      <c r="G39" s="55"/>
      <c r="H39" s="82"/>
      <c r="I39" s="55"/>
      <c r="J39" s="82"/>
      <c r="K39" s="55"/>
      <c r="L39" s="82"/>
      <c r="M39" s="55">
        <v>5</v>
      </c>
      <c r="N39" s="82">
        <v>20561.830000000002</v>
      </c>
      <c r="O39" s="55">
        <f t="shared" si="4"/>
        <v>5</v>
      </c>
      <c r="P39" s="82">
        <f t="shared" si="5"/>
        <v>20561.830000000002</v>
      </c>
    </row>
    <row r="40" spans="2:16" ht="20.100000000000001" customHeight="1" thickBot="1" x14ac:dyDescent="0.3">
      <c r="B40" s="84" t="s">
        <v>175</v>
      </c>
      <c r="C40" s="55"/>
      <c r="D40" s="82"/>
      <c r="E40" s="55">
        <v>1</v>
      </c>
      <c r="F40" s="82">
        <v>9746.07</v>
      </c>
      <c r="G40" s="55"/>
      <c r="H40" s="82"/>
      <c r="I40" s="55"/>
      <c r="J40" s="82"/>
      <c r="K40" s="55"/>
      <c r="L40" s="82"/>
      <c r="M40" s="55">
        <v>11</v>
      </c>
      <c r="N40" s="82">
        <v>83446.87</v>
      </c>
      <c r="O40" s="55">
        <f t="shared" si="4"/>
        <v>12</v>
      </c>
      <c r="P40" s="82">
        <f t="shared" si="5"/>
        <v>93192.94</v>
      </c>
    </row>
    <row r="41" spans="2:16" ht="20.100000000000001" customHeight="1" thickBot="1" x14ac:dyDescent="0.3">
      <c r="B41" s="84" t="s">
        <v>176</v>
      </c>
      <c r="C41" s="55"/>
      <c r="D41" s="82"/>
      <c r="E41" s="55"/>
      <c r="F41" s="82"/>
      <c r="G41" s="55"/>
      <c r="H41" s="82"/>
      <c r="I41" s="55"/>
      <c r="J41" s="82"/>
      <c r="K41" s="55"/>
      <c r="L41" s="82"/>
      <c r="M41" s="55">
        <v>10</v>
      </c>
      <c r="N41" s="82">
        <v>110286.53</v>
      </c>
      <c r="O41" s="55">
        <f t="shared" si="4"/>
        <v>10</v>
      </c>
      <c r="P41" s="82">
        <f t="shared" si="5"/>
        <v>110286.53</v>
      </c>
    </row>
    <row r="42" spans="2:16" ht="20.100000000000001" customHeight="1" thickBot="1" x14ac:dyDescent="0.3">
      <c r="B42" s="84" t="s">
        <v>177</v>
      </c>
      <c r="C42" s="55"/>
      <c r="D42" s="82"/>
      <c r="E42" s="55">
        <v>66</v>
      </c>
      <c r="F42" s="82">
        <v>1666271.43</v>
      </c>
      <c r="G42" s="55"/>
      <c r="H42" s="82"/>
      <c r="I42" s="55"/>
      <c r="J42" s="82"/>
      <c r="K42" s="55"/>
      <c r="L42" s="82"/>
      <c r="M42" s="55">
        <v>70</v>
      </c>
      <c r="N42" s="82">
        <v>1348491.93</v>
      </c>
      <c r="O42" s="55">
        <f t="shared" si="4"/>
        <v>136</v>
      </c>
      <c r="P42" s="82">
        <f t="shared" si="5"/>
        <v>3014763.36</v>
      </c>
    </row>
    <row r="43" spans="2:16" ht="20.100000000000001" customHeight="1" thickBot="1" x14ac:dyDescent="0.3">
      <c r="B43" s="84" t="s">
        <v>178</v>
      </c>
      <c r="C43" s="55"/>
      <c r="D43" s="82"/>
      <c r="E43" s="55">
        <v>5</v>
      </c>
      <c r="F43" s="82">
        <v>127277.36</v>
      </c>
      <c r="G43" s="55"/>
      <c r="H43" s="82"/>
      <c r="I43" s="55"/>
      <c r="J43" s="82"/>
      <c r="K43" s="55"/>
      <c r="L43" s="82"/>
      <c r="M43" s="55">
        <v>20</v>
      </c>
      <c r="N43" s="82">
        <v>576686.10699999996</v>
      </c>
      <c r="O43" s="55">
        <f t="shared" si="4"/>
        <v>25</v>
      </c>
      <c r="P43" s="82">
        <f t="shared" si="5"/>
        <v>703963.46699999995</v>
      </c>
    </row>
    <row r="44" spans="2:16" ht="20.100000000000001" customHeight="1" thickBot="1" x14ac:dyDescent="0.3">
      <c r="B44" s="85" t="s">
        <v>179</v>
      </c>
      <c r="C44" s="55"/>
      <c r="D44" s="82"/>
      <c r="E44" s="55">
        <v>3</v>
      </c>
      <c r="F44" s="82">
        <v>33924.620000000003</v>
      </c>
      <c r="G44" s="55"/>
      <c r="H44" s="82"/>
      <c r="I44" s="55"/>
      <c r="J44" s="82"/>
      <c r="K44" s="55"/>
      <c r="L44" s="82"/>
      <c r="M44" s="55">
        <v>22</v>
      </c>
      <c r="N44" s="82">
        <v>207448.71</v>
      </c>
      <c r="O44" s="55">
        <f t="shared" si="4"/>
        <v>25</v>
      </c>
      <c r="P44" s="82">
        <f t="shared" si="5"/>
        <v>241373.33</v>
      </c>
    </row>
    <row r="45" spans="2:16" ht="20.100000000000001" customHeight="1" thickBot="1" x14ac:dyDescent="0.3">
      <c r="B45" s="84" t="s">
        <v>180</v>
      </c>
      <c r="C45" s="55"/>
      <c r="D45" s="82"/>
      <c r="E45" s="55">
        <v>1</v>
      </c>
      <c r="F45" s="82">
        <v>8925.15</v>
      </c>
      <c r="G45" s="55"/>
      <c r="H45" s="82"/>
      <c r="I45" s="55"/>
      <c r="J45" s="82"/>
      <c r="K45" s="55"/>
      <c r="L45" s="82"/>
      <c r="M45" s="55">
        <v>3</v>
      </c>
      <c r="N45" s="82">
        <v>6340.09</v>
      </c>
      <c r="O45" s="55">
        <f t="shared" si="4"/>
        <v>4</v>
      </c>
      <c r="P45" s="82">
        <f t="shared" si="5"/>
        <v>15265.24</v>
      </c>
    </row>
    <row r="46" spans="2:16" ht="20.100000000000001" customHeight="1" thickBot="1" x14ac:dyDescent="0.3">
      <c r="B46" s="84" t="s">
        <v>181</v>
      </c>
      <c r="C46" s="55"/>
      <c r="D46" s="82"/>
      <c r="E46" s="55">
        <v>1</v>
      </c>
      <c r="F46" s="82">
        <v>312</v>
      </c>
      <c r="G46" s="55"/>
      <c r="H46" s="82"/>
      <c r="I46" s="55"/>
      <c r="J46" s="82"/>
      <c r="K46" s="55"/>
      <c r="L46" s="82"/>
      <c r="M46" s="55">
        <v>1</v>
      </c>
      <c r="N46" s="82">
        <v>10034.5</v>
      </c>
      <c r="O46" s="55">
        <f t="shared" si="4"/>
        <v>2</v>
      </c>
      <c r="P46" s="82">
        <f t="shared" si="5"/>
        <v>10346.5</v>
      </c>
    </row>
    <row r="47" spans="2:16" ht="20.100000000000001" customHeight="1" thickBot="1" x14ac:dyDescent="0.3">
      <c r="B47" s="84" t="s">
        <v>182</v>
      </c>
      <c r="C47" s="55"/>
      <c r="D47" s="82"/>
      <c r="E47" s="55"/>
      <c r="F47" s="82"/>
      <c r="G47" s="55"/>
      <c r="H47" s="82"/>
      <c r="I47" s="55"/>
      <c r="J47" s="82"/>
      <c r="K47" s="55"/>
      <c r="L47" s="82"/>
      <c r="M47" s="55"/>
      <c r="N47" s="82"/>
      <c r="O47" s="55"/>
      <c r="P47" s="82"/>
    </row>
    <row r="48" spans="2:16" ht="20.100000000000001" customHeight="1" thickBot="1" x14ac:dyDescent="0.3">
      <c r="B48" s="84" t="s">
        <v>173</v>
      </c>
      <c r="C48" s="55"/>
      <c r="D48" s="82"/>
      <c r="E48" s="55">
        <v>12</v>
      </c>
      <c r="F48" s="82">
        <v>139723.88999999998</v>
      </c>
      <c r="G48" s="55"/>
      <c r="H48" s="82"/>
      <c r="I48" s="55"/>
      <c r="J48" s="82"/>
      <c r="K48" s="55"/>
      <c r="L48" s="82"/>
      <c r="M48" s="55">
        <v>111</v>
      </c>
      <c r="N48" s="82">
        <v>1543442.3</v>
      </c>
      <c r="O48" s="55">
        <f t="shared" ref="O48:O56" si="6">E48+G48+I48+M48</f>
        <v>123</v>
      </c>
      <c r="P48" s="82">
        <f t="shared" ref="P48:P56" si="7">F48+H48+J48+N48</f>
        <v>1683166.19</v>
      </c>
    </row>
    <row r="49" spans="2:16" ht="20.100000000000001" customHeight="1" thickBot="1" x14ac:dyDescent="0.3">
      <c r="B49" s="84" t="s">
        <v>183</v>
      </c>
      <c r="C49" s="55"/>
      <c r="D49" s="82"/>
      <c r="E49" s="55">
        <v>1</v>
      </c>
      <c r="F49" s="82">
        <v>1918.65</v>
      </c>
      <c r="G49" s="55"/>
      <c r="H49" s="82"/>
      <c r="I49" s="55"/>
      <c r="J49" s="82"/>
      <c r="K49" s="55"/>
      <c r="L49" s="82"/>
      <c r="M49" s="55">
        <v>16</v>
      </c>
      <c r="N49" s="82">
        <v>96989.58</v>
      </c>
      <c r="O49" s="55">
        <f t="shared" si="6"/>
        <v>17</v>
      </c>
      <c r="P49" s="82">
        <f t="shared" si="7"/>
        <v>98908.23</v>
      </c>
    </row>
    <row r="50" spans="2:16" ht="20.100000000000001" customHeight="1" thickBot="1" x14ac:dyDescent="0.3">
      <c r="B50" s="84" t="s">
        <v>184</v>
      </c>
      <c r="C50" s="55"/>
      <c r="D50" s="82"/>
      <c r="E50" s="55"/>
      <c r="F50" s="82"/>
      <c r="G50" s="55"/>
      <c r="H50" s="82"/>
      <c r="I50" s="55"/>
      <c r="J50" s="82"/>
      <c r="K50" s="55"/>
      <c r="L50" s="82"/>
      <c r="M50" s="55">
        <v>3</v>
      </c>
      <c r="N50" s="82">
        <v>18522.740000000002</v>
      </c>
      <c r="O50" s="55">
        <f t="shared" si="6"/>
        <v>3</v>
      </c>
      <c r="P50" s="82">
        <f t="shared" si="7"/>
        <v>18522.740000000002</v>
      </c>
    </row>
    <row r="51" spans="2:16" ht="20.100000000000001" customHeight="1" thickBot="1" x14ac:dyDescent="0.3">
      <c r="B51" s="84" t="s">
        <v>185</v>
      </c>
      <c r="C51" s="55"/>
      <c r="D51" s="82"/>
      <c r="E51" s="55"/>
      <c r="F51" s="82"/>
      <c r="G51" s="55"/>
      <c r="H51" s="82"/>
      <c r="I51" s="55"/>
      <c r="J51" s="82"/>
      <c r="K51" s="55"/>
      <c r="L51" s="82"/>
      <c r="M51" s="55">
        <v>2</v>
      </c>
      <c r="N51" s="82">
        <v>7863.75</v>
      </c>
      <c r="O51" s="55">
        <f t="shared" si="6"/>
        <v>2</v>
      </c>
      <c r="P51" s="82">
        <f t="shared" si="7"/>
        <v>7863.75</v>
      </c>
    </row>
    <row r="52" spans="2:16" ht="20.100000000000001" customHeight="1" thickBot="1" x14ac:dyDescent="0.3">
      <c r="B52" s="84" t="s">
        <v>189</v>
      </c>
      <c r="C52" s="55"/>
      <c r="D52" s="82"/>
      <c r="E52" s="55">
        <v>6</v>
      </c>
      <c r="F52" s="82">
        <v>82005.08</v>
      </c>
      <c r="G52" s="55"/>
      <c r="H52" s="82"/>
      <c r="I52" s="55"/>
      <c r="J52" s="82"/>
      <c r="K52" s="55"/>
      <c r="L52" s="82"/>
      <c r="M52" s="55">
        <v>26</v>
      </c>
      <c r="N52" s="82">
        <v>681759.13</v>
      </c>
      <c r="O52" s="55">
        <f t="shared" si="6"/>
        <v>32</v>
      </c>
      <c r="P52" s="82">
        <f t="shared" si="7"/>
        <v>763764.21</v>
      </c>
    </row>
    <row r="53" spans="2:16" ht="20.100000000000001" customHeight="1" thickBot="1" x14ac:dyDescent="0.3">
      <c r="B53" s="84" t="s">
        <v>186</v>
      </c>
      <c r="C53" s="55"/>
      <c r="D53" s="82"/>
      <c r="E53" s="55"/>
      <c r="F53" s="82"/>
      <c r="G53" s="55"/>
      <c r="H53" s="82"/>
      <c r="I53" s="55"/>
      <c r="J53" s="82"/>
      <c r="K53" s="55"/>
      <c r="L53" s="82"/>
      <c r="M53" s="55">
        <v>2</v>
      </c>
      <c r="N53" s="82">
        <v>3612.07</v>
      </c>
      <c r="O53" s="55">
        <f t="shared" si="6"/>
        <v>2</v>
      </c>
      <c r="P53" s="82">
        <f t="shared" si="7"/>
        <v>3612.07</v>
      </c>
    </row>
    <row r="54" spans="2:16" ht="20.100000000000001" customHeight="1" thickBot="1" x14ac:dyDescent="0.3">
      <c r="B54" s="84" t="s">
        <v>187</v>
      </c>
      <c r="C54" s="55"/>
      <c r="D54" s="82"/>
      <c r="E54" s="55">
        <v>17</v>
      </c>
      <c r="F54" s="82">
        <v>300301.17</v>
      </c>
      <c r="G54" s="55"/>
      <c r="H54" s="82"/>
      <c r="I54" s="55"/>
      <c r="J54" s="82"/>
      <c r="K54" s="55"/>
      <c r="L54" s="82"/>
      <c r="M54" s="55">
        <v>48</v>
      </c>
      <c r="N54" s="82">
        <v>1109038.5</v>
      </c>
      <c r="O54" s="55">
        <f t="shared" si="6"/>
        <v>65</v>
      </c>
      <c r="P54" s="82">
        <f t="shared" si="7"/>
        <v>1409339.67</v>
      </c>
    </row>
    <row r="55" spans="2:16" ht="20.100000000000001" customHeight="1" thickBot="1" x14ac:dyDescent="0.3">
      <c r="B55" s="84" t="s">
        <v>188</v>
      </c>
      <c r="C55" s="55"/>
      <c r="D55" s="82"/>
      <c r="E55" s="55"/>
      <c r="F55" s="82"/>
      <c r="G55" s="55"/>
      <c r="H55" s="82"/>
      <c r="I55" s="55"/>
      <c r="J55" s="82"/>
      <c r="K55" s="55"/>
      <c r="L55" s="82"/>
      <c r="M55" s="55">
        <v>1</v>
      </c>
      <c r="N55" s="82">
        <v>2004.9</v>
      </c>
      <c r="O55" s="55">
        <f t="shared" si="6"/>
        <v>1</v>
      </c>
      <c r="P55" s="82">
        <f t="shared" si="7"/>
        <v>2004.9</v>
      </c>
    </row>
    <row r="56" spans="2:16" ht="20.100000000000001" customHeight="1" thickBot="1" x14ac:dyDescent="0.3">
      <c r="B56" s="84" t="s">
        <v>190</v>
      </c>
      <c r="C56" s="55"/>
      <c r="D56" s="82"/>
      <c r="E56" s="55">
        <v>3</v>
      </c>
      <c r="F56" s="82">
        <v>32450.23</v>
      </c>
      <c r="G56" s="55"/>
      <c r="H56" s="82"/>
      <c r="I56" s="55"/>
      <c r="J56" s="82"/>
      <c r="K56" s="55"/>
      <c r="L56" s="82"/>
      <c r="M56" s="55">
        <v>14</v>
      </c>
      <c r="N56" s="82">
        <v>34240.57</v>
      </c>
      <c r="O56" s="55">
        <f t="shared" si="6"/>
        <v>17</v>
      </c>
      <c r="P56" s="82">
        <f t="shared" si="7"/>
        <v>66690.8</v>
      </c>
    </row>
    <row r="57" spans="2:16" ht="20.100000000000001" customHeight="1" thickBot="1" x14ac:dyDescent="0.3">
      <c r="B57" s="84" t="s">
        <v>191</v>
      </c>
      <c r="C57" s="55"/>
      <c r="D57" s="82"/>
      <c r="E57" s="55"/>
      <c r="F57" s="82"/>
      <c r="G57" s="55"/>
      <c r="H57" s="82"/>
      <c r="I57" s="55"/>
      <c r="J57" s="82"/>
      <c r="K57" s="55"/>
      <c r="L57" s="82"/>
      <c r="M57" s="55"/>
      <c r="N57" s="82"/>
      <c r="O57" s="55"/>
      <c r="P57" s="82"/>
    </row>
    <row r="58" spans="2:16" ht="20.100000000000001" customHeight="1" thickBot="1" x14ac:dyDescent="0.3">
      <c r="B58" s="84" t="s">
        <v>192</v>
      </c>
      <c r="C58" s="55"/>
      <c r="D58" s="82"/>
      <c r="E58" s="55">
        <v>1</v>
      </c>
      <c r="F58" s="82">
        <v>12381.24</v>
      </c>
      <c r="G58" s="55"/>
      <c r="H58" s="82"/>
      <c r="I58" s="55"/>
      <c r="J58" s="82"/>
      <c r="K58" s="55"/>
      <c r="L58" s="82"/>
      <c r="M58" s="55">
        <v>8</v>
      </c>
      <c r="N58" s="82">
        <v>116702.21</v>
      </c>
      <c r="O58" s="55">
        <f t="shared" ref="O58:P64" si="8">E58+G58+I58+M58</f>
        <v>9</v>
      </c>
      <c r="P58" s="82">
        <f t="shared" si="8"/>
        <v>129083.45000000001</v>
      </c>
    </row>
    <row r="59" spans="2:16" ht="20.100000000000001" customHeight="1" thickBot="1" x14ac:dyDescent="0.3">
      <c r="B59" s="84" t="s">
        <v>193</v>
      </c>
      <c r="C59" s="55"/>
      <c r="D59" s="82"/>
      <c r="E59" s="55"/>
      <c r="F59" s="82"/>
      <c r="G59" s="55"/>
      <c r="H59" s="82"/>
      <c r="I59" s="55"/>
      <c r="J59" s="82"/>
      <c r="K59" s="55"/>
      <c r="L59" s="82"/>
      <c r="M59" s="55">
        <v>52</v>
      </c>
      <c r="N59" s="82">
        <v>922120.48</v>
      </c>
      <c r="O59" s="55">
        <f t="shared" si="8"/>
        <v>52</v>
      </c>
      <c r="P59" s="82">
        <f t="shared" si="8"/>
        <v>922120.48</v>
      </c>
    </row>
    <row r="60" spans="2:16" ht="20.100000000000001" customHeight="1" thickBot="1" x14ac:dyDescent="0.3">
      <c r="B60" s="84" t="s">
        <v>194</v>
      </c>
      <c r="C60" s="55"/>
      <c r="D60" s="82"/>
      <c r="E60" s="55">
        <v>2</v>
      </c>
      <c r="F60" s="82">
        <v>1771.43</v>
      </c>
      <c r="G60" s="55"/>
      <c r="H60" s="82"/>
      <c r="I60" s="55"/>
      <c r="J60" s="82"/>
      <c r="K60" s="55"/>
      <c r="L60" s="82"/>
      <c r="M60" s="55">
        <v>7</v>
      </c>
      <c r="N60" s="82">
        <v>65603.69</v>
      </c>
      <c r="O60" s="55">
        <f t="shared" si="8"/>
        <v>9</v>
      </c>
      <c r="P60" s="82">
        <f t="shared" si="8"/>
        <v>67375.12</v>
      </c>
    </row>
    <row r="61" spans="2:16" ht="20.100000000000001" customHeight="1" thickBot="1" x14ac:dyDescent="0.3">
      <c r="B61" s="84" t="s">
        <v>196</v>
      </c>
      <c r="C61" s="55"/>
      <c r="D61" s="82"/>
      <c r="E61" s="55"/>
      <c r="F61" s="82"/>
      <c r="G61" s="55"/>
      <c r="H61" s="82"/>
      <c r="I61" s="55"/>
      <c r="J61" s="82"/>
      <c r="K61" s="55"/>
      <c r="L61" s="82"/>
      <c r="M61" s="55">
        <v>11</v>
      </c>
      <c r="N61" s="82">
        <v>212701.46</v>
      </c>
      <c r="O61" s="55">
        <f t="shared" si="8"/>
        <v>11</v>
      </c>
      <c r="P61" s="82">
        <f t="shared" si="8"/>
        <v>212701.46</v>
      </c>
    </row>
    <row r="62" spans="2:16" ht="20.100000000000001" customHeight="1" thickBot="1" x14ac:dyDescent="0.3">
      <c r="B62" s="84" t="s">
        <v>197</v>
      </c>
      <c r="C62" s="55"/>
      <c r="D62" s="82"/>
      <c r="E62" s="55">
        <v>23</v>
      </c>
      <c r="F62" s="82">
        <v>141881.60999999999</v>
      </c>
      <c r="G62" s="55"/>
      <c r="H62" s="82"/>
      <c r="I62" s="55"/>
      <c r="J62" s="82"/>
      <c r="K62" s="55"/>
      <c r="L62" s="82"/>
      <c r="M62" s="55">
        <v>4</v>
      </c>
      <c r="N62" s="82">
        <v>34744.699999999997</v>
      </c>
      <c r="O62" s="55">
        <f t="shared" si="8"/>
        <v>27</v>
      </c>
      <c r="P62" s="82">
        <f t="shared" si="8"/>
        <v>176626.31</v>
      </c>
    </row>
    <row r="63" spans="2:16" ht="20.100000000000001" customHeight="1" thickBot="1" x14ac:dyDescent="0.3">
      <c r="B63" s="84" t="s">
        <v>98</v>
      </c>
      <c r="C63" s="55"/>
      <c r="D63" s="82"/>
      <c r="E63" s="55">
        <v>1</v>
      </c>
      <c r="F63" s="82">
        <v>510.3</v>
      </c>
      <c r="G63" s="55"/>
      <c r="H63" s="82"/>
      <c r="I63" s="55"/>
      <c r="J63" s="82"/>
      <c r="K63" s="55"/>
      <c r="L63" s="82"/>
      <c r="M63" s="55"/>
      <c r="N63" s="82"/>
      <c r="O63" s="55">
        <f t="shared" si="8"/>
        <v>1</v>
      </c>
      <c r="P63" s="82">
        <f t="shared" si="8"/>
        <v>510.3</v>
      </c>
    </row>
    <row r="64" spans="2:16" ht="20.100000000000001" customHeight="1" thickBot="1" x14ac:dyDescent="0.3">
      <c r="B64" s="84" t="s">
        <v>99</v>
      </c>
      <c r="C64" s="55"/>
      <c r="D64" s="82"/>
      <c r="E64" s="55"/>
      <c r="F64" s="82"/>
      <c r="G64" s="55"/>
      <c r="H64" s="82"/>
      <c r="I64" s="55"/>
      <c r="J64" s="82"/>
      <c r="K64" s="55"/>
      <c r="L64" s="82"/>
      <c r="M64" s="55">
        <v>1</v>
      </c>
      <c r="N64" s="82">
        <v>7466.55</v>
      </c>
      <c r="O64" s="55">
        <f t="shared" si="8"/>
        <v>1</v>
      </c>
      <c r="P64" s="82">
        <f t="shared" si="8"/>
        <v>7466.55</v>
      </c>
    </row>
    <row r="65" spans="2:17" s="64" customFormat="1" ht="20.100000000000001" customHeight="1" thickBot="1" x14ac:dyDescent="0.3">
      <c r="B65" s="79" t="s">
        <v>114</v>
      </c>
      <c r="C65" s="87"/>
      <c r="D65" s="88"/>
      <c r="E65" s="89">
        <f>SUM(E13:E64)</f>
        <v>281</v>
      </c>
      <c r="F65" s="88">
        <f>SUM(F13:F64)</f>
        <v>3705865.4</v>
      </c>
      <c r="G65" s="89"/>
      <c r="H65" s="88"/>
      <c r="I65" s="89"/>
      <c r="J65" s="88"/>
      <c r="K65" s="89"/>
      <c r="L65" s="88"/>
      <c r="M65" s="90">
        <f>SUM(M13:M64)</f>
        <v>1401</v>
      </c>
      <c r="N65" s="88">
        <f>SUM(N13:N64)</f>
        <v>14474465.262000009</v>
      </c>
      <c r="O65" s="89">
        <f>SUM(O13:O64)</f>
        <v>1682</v>
      </c>
      <c r="P65" s="88">
        <f>SUM(P13:P64)</f>
        <v>18180330.662000004</v>
      </c>
      <c r="Q65" s="86"/>
    </row>
    <row r="66" spans="2:17" x14ac:dyDescent="0.25">
      <c r="B66" s="72"/>
    </row>
    <row r="67" spans="2:17" x14ac:dyDescent="0.25">
      <c r="B67" s="68"/>
    </row>
    <row r="68" spans="2:17" x14ac:dyDescent="0.25">
      <c r="B68" s="68"/>
    </row>
    <row r="69" spans="2:17" x14ac:dyDescent="0.25">
      <c r="B69" s="68"/>
    </row>
    <row r="70" spans="2:17" x14ac:dyDescent="0.25">
      <c r="B70" s="68"/>
    </row>
    <row r="71" spans="2:17" x14ac:dyDescent="0.25">
      <c r="B71" s="68"/>
    </row>
    <row r="72" spans="2:17" x14ac:dyDescent="0.25">
      <c r="B72" s="68"/>
    </row>
    <row r="73" spans="2:17" x14ac:dyDescent="0.25">
      <c r="B73" s="68"/>
    </row>
    <row r="74" spans="2:17" x14ac:dyDescent="0.25">
      <c r="B74" s="68"/>
    </row>
    <row r="75" spans="2:17" x14ac:dyDescent="0.25">
      <c r="B75" s="68"/>
    </row>
    <row r="76" spans="2:17" x14ac:dyDescent="0.25">
      <c r="B76" s="68"/>
    </row>
    <row r="77" spans="2:17" x14ac:dyDescent="0.25">
      <c r="B77" s="68"/>
    </row>
    <row r="78" spans="2:17" x14ac:dyDescent="0.25">
      <c r="B78" s="68"/>
    </row>
    <row r="79" spans="2:17" x14ac:dyDescent="0.25">
      <c r="B79" s="68"/>
    </row>
    <row r="80" spans="2:17" x14ac:dyDescent="0.25">
      <c r="B80" s="68"/>
    </row>
    <row r="81" spans="2:2" x14ac:dyDescent="0.25">
      <c r="B81" s="68"/>
    </row>
    <row r="82" spans="2:2" x14ac:dyDescent="0.25">
      <c r="B82" s="68"/>
    </row>
    <row r="83" spans="2:2" x14ac:dyDescent="0.25">
      <c r="B83" s="68"/>
    </row>
    <row r="84" spans="2:2" x14ac:dyDescent="0.25">
      <c r="B84" s="70"/>
    </row>
    <row r="85" spans="2:2" x14ac:dyDescent="0.25">
      <c r="B85" s="70"/>
    </row>
    <row r="86" spans="2:2" x14ac:dyDescent="0.25">
      <c r="B86" s="67"/>
    </row>
    <row r="87" spans="2:2" x14ac:dyDescent="0.25">
      <c r="B87" s="67"/>
    </row>
  </sheetData>
  <mergeCells count="7">
    <mergeCell ref="M11:N11"/>
    <mergeCell ref="O11:P11"/>
    <mergeCell ref="C11:D11"/>
    <mergeCell ref="K11:L11"/>
    <mergeCell ref="E11:F11"/>
    <mergeCell ref="G11:H11"/>
    <mergeCell ref="I11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0"/>
  <sheetViews>
    <sheetView showGridLines="0" topLeftCell="A100" zoomScaleNormal="100" workbookViewId="0">
      <selection activeCell="B119" sqref="B119"/>
    </sheetView>
  </sheetViews>
  <sheetFormatPr baseColWidth="10" defaultRowHeight="15" x14ac:dyDescent="0.25"/>
  <cols>
    <col min="1" max="1" width="22.42578125" bestFit="1" customWidth="1"/>
    <col min="2" max="2" width="22.5703125" bestFit="1" customWidth="1"/>
    <col min="3" max="3" width="29.7109375" customWidth="1"/>
    <col min="4" max="4" width="13.42578125" style="4" bestFit="1" customWidth="1"/>
    <col min="5" max="5" width="23.28515625" customWidth="1"/>
  </cols>
  <sheetData>
    <row r="1" spans="2:5" s="43" customFormat="1" ht="20.25" customHeight="1" x14ac:dyDescent="0.25"/>
    <row r="2" spans="2:5" s="43" customFormat="1" x14ac:dyDescent="0.25"/>
    <row r="3" spans="2:5" s="43" customFormat="1" ht="27" customHeight="1" x14ac:dyDescent="0.25">
      <c r="B3" s="47"/>
      <c r="D3" s="48"/>
      <c r="E3" s="49"/>
    </row>
    <row r="4" spans="2:5" s="43" customFormat="1" ht="27" customHeight="1" x14ac:dyDescent="0.25">
      <c r="B4" s="47"/>
      <c r="D4" s="48"/>
      <c r="E4" s="49"/>
    </row>
    <row r="5" spans="2:5" s="43" customFormat="1" ht="27" customHeight="1" x14ac:dyDescent="0.25">
      <c r="B5" s="47"/>
      <c r="D5" s="48"/>
      <c r="E5" s="49"/>
    </row>
    <row r="6" spans="2:5" s="43" customFormat="1" ht="27" customHeight="1" x14ac:dyDescent="0.25">
      <c r="B6" s="47"/>
      <c r="D6" s="48"/>
      <c r="E6" s="49"/>
    </row>
    <row r="20" spans="1:6" ht="15.75" x14ac:dyDescent="0.25">
      <c r="F20" s="45"/>
    </row>
    <row r="21" spans="1:6" s="15" customFormat="1" ht="33" customHeight="1" x14ac:dyDescent="0.25"/>
    <row r="22" spans="1:6" s="15" customFormat="1" ht="19.5" customHeight="1" x14ac:dyDescent="0.25"/>
    <row r="23" spans="1:6" s="15" customFormat="1" x14ac:dyDescent="0.25"/>
    <row r="24" spans="1:6" s="15" customFormat="1" x14ac:dyDescent="0.25"/>
    <row r="25" spans="1:6" s="15" customFormat="1" ht="18" x14ac:dyDescent="0.25">
      <c r="A25" s="101" t="s">
        <v>65</v>
      </c>
      <c r="B25" s="101"/>
      <c r="C25" s="101"/>
    </row>
    <row r="26" spans="1:6" s="15" customFormat="1" ht="15.75" x14ac:dyDescent="0.25">
      <c r="A26" s="102" t="s">
        <v>61</v>
      </c>
      <c r="B26" s="102"/>
      <c r="C26" s="102"/>
    </row>
    <row r="27" spans="1:6" ht="33" customHeight="1" x14ac:dyDescent="0.25"/>
    <row r="28" spans="1:6" x14ac:dyDescent="0.25">
      <c r="A28" s="20" t="s">
        <v>0</v>
      </c>
      <c r="B28" s="20" t="s">
        <v>111</v>
      </c>
      <c r="C28" s="20" t="s">
        <v>1</v>
      </c>
      <c r="D28" s="20" t="s">
        <v>97</v>
      </c>
      <c r="E28" s="21" t="s">
        <v>49</v>
      </c>
      <c r="F28" s="28" t="s">
        <v>113</v>
      </c>
    </row>
    <row r="29" spans="1:6" ht="30" x14ac:dyDescent="0.25">
      <c r="A29" s="12" t="s">
        <v>2</v>
      </c>
      <c r="B29" s="12" t="s">
        <v>94</v>
      </c>
      <c r="C29" s="12" t="s">
        <v>3</v>
      </c>
      <c r="D29" s="13">
        <v>6</v>
      </c>
      <c r="E29" s="14">
        <v>23632.959999999999</v>
      </c>
      <c r="F29" t="s">
        <v>71</v>
      </c>
    </row>
    <row r="30" spans="1:6" ht="14.45" customHeight="1" x14ac:dyDescent="0.25">
      <c r="A30" s="12" t="s">
        <v>35</v>
      </c>
      <c r="B30" s="12" t="s">
        <v>94</v>
      </c>
      <c r="C30" s="12" t="s">
        <v>3</v>
      </c>
      <c r="D30" s="13">
        <v>86</v>
      </c>
      <c r="E30" s="14">
        <v>771278.36</v>
      </c>
      <c r="F30" t="s">
        <v>71</v>
      </c>
    </row>
    <row r="31" spans="1:6" ht="14.45" customHeight="1" x14ac:dyDescent="0.25">
      <c r="A31" s="12" t="s">
        <v>35</v>
      </c>
      <c r="B31" s="12" t="s">
        <v>109</v>
      </c>
      <c r="C31" s="12" t="s">
        <v>36</v>
      </c>
      <c r="D31" s="13">
        <v>6</v>
      </c>
      <c r="E31" s="14">
        <v>111167.11</v>
      </c>
      <c r="F31" t="s">
        <v>80</v>
      </c>
    </row>
    <row r="32" spans="1:6" ht="14.45" customHeight="1" x14ac:dyDescent="0.25">
      <c r="A32" s="12" t="s">
        <v>35</v>
      </c>
      <c r="B32" s="12" t="s">
        <v>104</v>
      </c>
      <c r="C32" s="12" t="s">
        <v>4</v>
      </c>
      <c r="D32" s="13">
        <v>4</v>
      </c>
      <c r="E32" s="14">
        <v>51037.919999999998</v>
      </c>
      <c r="F32" t="s">
        <v>78</v>
      </c>
    </row>
    <row r="33" spans="1:8" ht="14.45" customHeight="1" x14ac:dyDescent="0.25">
      <c r="A33" s="12" t="s">
        <v>2</v>
      </c>
      <c r="B33" s="12" t="s">
        <v>105</v>
      </c>
      <c r="C33" s="12" t="s">
        <v>5</v>
      </c>
      <c r="D33" s="13">
        <v>5</v>
      </c>
      <c r="E33" s="14">
        <v>37889.67</v>
      </c>
      <c r="F33" t="s">
        <v>79</v>
      </c>
    </row>
    <row r="34" spans="1:8" ht="14.45" customHeight="1" x14ac:dyDescent="0.25">
      <c r="A34" s="12" t="s">
        <v>35</v>
      </c>
      <c r="B34" s="12" t="s">
        <v>105</v>
      </c>
      <c r="C34" s="12" t="s">
        <v>5</v>
      </c>
      <c r="D34" s="13">
        <v>200</v>
      </c>
      <c r="E34" s="14">
        <v>773254.65500000003</v>
      </c>
      <c r="F34" s="29" t="s">
        <v>79</v>
      </c>
      <c r="G34" s="13"/>
      <c r="H34" s="14"/>
    </row>
    <row r="35" spans="1:8" ht="14.45" customHeight="1" x14ac:dyDescent="0.25">
      <c r="A35" s="12" t="s">
        <v>2</v>
      </c>
      <c r="B35" s="29" t="s">
        <v>100</v>
      </c>
      <c r="C35" s="12" t="s">
        <v>6</v>
      </c>
      <c r="D35" s="13">
        <v>10</v>
      </c>
      <c r="E35" s="14">
        <v>61574.99</v>
      </c>
      <c r="F35" t="s">
        <v>72</v>
      </c>
    </row>
    <row r="36" spans="1:8" ht="14.45" customHeight="1" x14ac:dyDescent="0.25">
      <c r="A36" s="12" t="s">
        <v>35</v>
      </c>
      <c r="B36" s="29" t="s">
        <v>100</v>
      </c>
      <c r="C36" s="12" t="s">
        <v>6</v>
      </c>
      <c r="D36" s="13">
        <v>11</v>
      </c>
      <c r="E36" s="14">
        <v>173325.41</v>
      </c>
      <c r="F36" t="s">
        <v>72</v>
      </c>
    </row>
    <row r="37" spans="1:8" ht="14.45" customHeight="1" x14ac:dyDescent="0.25">
      <c r="A37" s="12" t="s">
        <v>2</v>
      </c>
      <c r="B37" s="12" t="s">
        <v>101</v>
      </c>
      <c r="C37" s="12" t="s">
        <v>7</v>
      </c>
      <c r="D37" s="13">
        <v>2</v>
      </c>
      <c r="E37" s="14">
        <v>1202.6199999999999</v>
      </c>
      <c r="F37" t="s">
        <v>82</v>
      </c>
    </row>
    <row r="38" spans="1:8" ht="14.45" customHeight="1" x14ac:dyDescent="0.25">
      <c r="A38" s="12" t="s">
        <v>35</v>
      </c>
      <c r="B38" s="12" t="s">
        <v>101</v>
      </c>
      <c r="C38" s="12" t="s">
        <v>7</v>
      </c>
      <c r="D38" s="13">
        <v>16</v>
      </c>
      <c r="E38" s="14">
        <v>134962.53</v>
      </c>
      <c r="F38" t="s">
        <v>82</v>
      </c>
    </row>
    <row r="39" spans="1:8" ht="14.45" customHeight="1" x14ac:dyDescent="0.25">
      <c r="A39" s="12" t="s">
        <v>2</v>
      </c>
      <c r="B39" s="12" t="s">
        <v>93</v>
      </c>
      <c r="C39" s="12" t="s">
        <v>8</v>
      </c>
      <c r="D39" s="13">
        <v>28</v>
      </c>
      <c r="E39" s="14">
        <v>309329.88</v>
      </c>
      <c r="F39" t="s">
        <v>73</v>
      </c>
    </row>
    <row r="40" spans="1:8" ht="14.45" customHeight="1" x14ac:dyDescent="0.25">
      <c r="A40" s="12" t="s">
        <v>35</v>
      </c>
      <c r="B40" s="12" t="s">
        <v>93</v>
      </c>
      <c r="C40" s="12" t="s">
        <v>8</v>
      </c>
      <c r="D40" s="13">
        <v>45</v>
      </c>
      <c r="E40" s="14">
        <v>230713.31</v>
      </c>
      <c r="F40" t="s">
        <v>73</v>
      </c>
    </row>
    <row r="41" spans="1:8" ht="14.45" customHeight="1" x14ac:dyDescent="0.25">
      <c r="A41" s="12" t="s">
        <v>2</v>
      </c>
      <c r="B41" s="12" t="s">
        <v>92</v>
      </c>
      <c r="C41" s="12" t="s">
        <v>9</v>
      </c>
      <c r="D41" s="13">
        <v>42</v>
      </c>
      <c r="E41" s="14">
        <v>277852.64</v>
      </c>
      <c r="F41" t="s">
        <v>78</v>
      </c>
    </row>
    <row r="42" spans="1:8" ht="14.45" customHeight="1" x14ac:dyDescent="0.25">
      <c r="A42" s="12" t="s">
        <v>35</v>
      </c>
      <c r="B42" s="12" t="s">
        <v>92</v>
      </c>
      <c r="C42" s="12" t="s">
        <v>9</v>
      </c>
      <c r="D42" s="13">
        <v>473</v>
      </c>
      <c r="E42" s="14">
        <v>3431085.76</v>
      </c>
      <c r="F42" t="s">
        <v>78</v>
      </c>
    </row>
    <row r="43" spans="1:8" ht="14.45" customHeight="1" x14ac:dyDescent="0.25">
      <c r="A43" s="12" t="s">
        <v>2</v>
      </c>
      <c r="B43" s="12" t="s">
        <v>93</v>
      </c>
      <c r="C43" s="12" t="s">
        <v>51</v>
      </c>
      <c r="D43" s="13">
        <v>1</v>
      </c>
      <c r="E43" s="14">
        <v>6608.86</v>
      </c>
      <c r="F43" t="s">
        <v>73</v>
      </c>
    </row>
    <row r="44" spans="1:8" ht="14.45" customHeight="1" x14ac:dyDescent="0.25">
      <c r="A44" s="12" t="s">
        <v>35</v>
      </c>
      <c r="B44" s="12" t="s">
        <v>93</v>
      </c>
      <c r="C44" s="12" t="s">
        <v>51</v>
      </c>
      <c r="D44" s="13">
        <v>6</v>
      </c>
      <c r="E44" s="14">
        <v>116241.44</v>
      </c>
      <c r="F44" t="s">
        <v>73</v>
      </c>
    </row>
    <row r="45" spans="1:8" ht="14.45" customHeight="1" x14ac:dyDescent="0.25">
      <c r="A45" s="12" t="s">
        <v>35</v>
      </c>
      <c r="B45" s="12" t="s">
        <v>100</v>
      </c>
      <c r="C45" s="12" t="s">
        <v>10</v>
      </c>
      <c r="D45" s="13">
        <v>12</v>
      </c>
      <c r="E45" s="14">
        <v>160186.99</v>
      </c>
      <c r="F45" t="s">
        <v>72</v>
      </c>
    </row>
    <row r="46" spans="1:8" ht="14.45" customHeight="1" x14ac:dyDescent="0.25">
      <c r="A46" s="12" t="s">
        <v>2</v>
      </c>
      <c r="B46" s="12" t="s">
        <v>91</v>
      </c>
      <c r="C46" s="12" t="s">
        <v>11</v>
      </c>
      <c r="D46" s="13">
        <v>2</v>
      </c>
      <c r="E46" s="14">
        <v>28268.03</v>
      </c>
      <c r="F46" t="s">
        <v>86</v>
      </c>
    </row>
    <row r="47" spans="1:8" ht="14.45" customHeight="1" x14ac:dyDescent="0.25">
      <c r="A47" s="12" t="s">
        <v>35</v>
      </c>
      <c r="B47" s="12" t="s">
        <v>91</v>
      </c>
      <c r="C47" s="12" t="s">
        <v>11</v>
      </c>
      <c r="D47" s="13">
        <v>3</v>
      </c>
      <c r="E47" s="14">
        <v>25681.18</v>
      </c>
      <c r="F47" t="s">
        <v>86</v>
      </c>
    </row>
    <row r="48" spans="1:8" ht="14.45" customHeight="1" x14ac:dyDescent="0.25">
      <c r="A48" s="12" t="s">
        <v>35</v>
      </c>
      <c r="B48" s="12" t="s">
        <v>105</v>
      </c>
      <c r="C48" s="12" t="s">
        <v>38</v>
      </c>
      <c r="D48" s="13">
        <v>4</v>
      </c>
      <c r="E48" s="14">
        <v>30483.45</v>
      </c>
      <c r="F48" t="s">
        <v>79</v>
      </c>
    </row>
    <row r="49" spans="1:6" ht="14.45" customHeight="1" x14ac:dyDescent="0.25">
      <c r="A49" s="12" t="s">
        <v>2</v>
      </c>
      <c r="B49" s="12" t="s">
        <v>98</v>
      </c>
      <c r="C49" s="12" t="s">
        <v>52</v>
      </c>
      <c r="D49" s="13">
        <v>1</v>
      </c>
      <c r="E49" s="14">
        <v>510.3</v>
      </c>
      <c r="F49" t="s">
        <v>72</v>
      </c>
    </row>
    <row r="50" spans="1:6" ht="14.45" customHeight="1" x14ac:dyDescent="0.25">
      <c r="A50" s="12" t="s">
        <v>35</v>
      </c>
      <c r="B50" s="12" t="s">
        <v>104</v>
      </c>
      <c r="C50" s="12" t="s">
        <v>39</v>
      </c>
      <c r="D50" s="13">
        <v>1</v>
      </c>
      <c r="E50" s="14">
        <v>27621.93</v>
      </c>
      <c r="F50" t="s">
        <v>78</v>
      </c>
    </row>
    <row r="51" spans="1:6" ht="14.45" customHeight="1" x14ac:dyDescent="0.25">
      <c r="A51" s="12" t="s">
        <v>2</v>
      </c>
      <c r="B51" s="12" t="s">
        <v>100</v>
      </c>
      <c r="C51" s="12" t="s">
        <v>12</v>
      </c>
      <c r="D51" s="13">
        <v>6</v>
      </c>
      <c r="E51" s="14">
        <v>56522.33</v>
      </c>
      <c r="F51" t="s">
        <v>72</v>
      </c>
    </row>
    <row r="52" spans="1:6" ht="14.45" customHeight="1" x14ac:dyDescent="0.25">
      <c r="A52" s="12" t="s">
        <v>35</v>
      </c>
      <c r="B52" s="12" t="s">
        <v>104</v>
      </c>
      <c r="C52" s="12" t="s">
        <v>55</v>
      </c>
      <c r="D52" s="13">
        <v>2</v>
      </c>
      <c r="E52" s="14">
        <v>6288.78</v>
      </c>
      <c r="F52" t="s">
        <v>78</v>
      </c>
    </row>
    <row r="53" spans="1:6" ht="14.45" customHeight="1" x14ac:dyDescent="0.25">
      <c r="A53" s="12" t="s">
        <v>2</v>
      </c>
      <c r="B53" s="12" t="s">
        <v>92</v>
      </c>
      <c r="C53" s="12" t="s">
        <v>13</v>
      </c>
      <c r="D53" s="13">
        <v>10</v>
      </c>
      <c r="E53" s="14">
        <v>54325.66</v>
      </c>
      <c r="F53" t="s">
        <v>74</v>
      </c>
    </row>
    <row r="54" spans="1:6" ht="14.45" customHeight="1" x14ac:dyDescent="0.25">
      <c r="A54" s="12" t="s">
        <v>35</v>
      </c>
      <c r="B54" s="12" t="s">
        <v>92</v>
      </c>
      <c r="C54" s="12" t="s">
        <v>13</v>
      </c>
      <c r="D54" s="13">
        <v>10</v>
      </c>
      <c r="E54" s="14">
        <v>77193.149999999994</v>
      </c>
      <c r="F54" t="s">
        <v>74</v>
      </c>
    </row>
    <row r="55" spans="1:6" ht="14.45" customHeight="1" x14ac:dyDescent="0.25">
      <c r="A55" s="12" t="s">
        <v>2</v>
      </c>
      <c r="B55" s="12" t="s">
        <v>100</v>
      </c>
      <c r="C55" s="12" t="s">
        <v>14</v>
      </c>
      <c r="D55" s="13">
        <v>1</v>
      </c>
      <c r="E55" s="14">
        <v>5107.8999999999996</v>
      </c>
      <c r="F55" t="s">
        <v>72</v>
      </c>
    </row>
    <row r="56" spans="1:6" ht="14.45" customHeight="1" x14ac:dyDescent="0.25">
      <c r="A56" s="12" t="s">
        <v>35</v>
      </c>
      <c r="B56" s="12" t="s">
        <v>100</v>
      </c>
      <c r="C56" s="12" t="s">
        <v>14</v>
      </c>
      <c r="D56" s="13">
        <v>5</v>
      </c>
      <c r="E56" s="14">
        <v>64912.19</v>
      </c>
      <c r="F56" t="s">
        <v>72</v>
      </c>
    </row>
    <row r="57" spans="1:6" ht="14.45" customHeight="1" x14ac:dyDescent="0.25">
      <c r="A57" s="12" t="s">
        <v>35</v>
      </c>
      <c r="B57" s="12" t="s">
        <v>104</v>
      </c>
      <c r="C57" s="12" t="s">
        <v>40</v>
      </c>
      <c r="D57" s="13">
        <v>7</v>
      </c>
      <c r="E57" s="14">
        <v>51318.83</v>
      </c>
      <c r="F57" t="s">
        <v>78</v>
      </c>
    </row>
    <row r="58" spans="1:6" ht="14.45" customHeight="1" x14ac:dyDescent="0.25">
      <c r="A58" s="12" t="s">
        <v>35</v>
      </c>
      <c r="B58" s="29" t="s">
        <v>109</v>
      </c>
      <c r="C58" s="12" t="s">
        <v>41</v>
      </c>
      <c r="D58" s="13">
        <v>6</v>
      </c>
      <c r="E58" s="14">
        <v>103726.94</v>
      </c>
      <c r="F58" t="s">
        <v>80</v>
      </c>
    </row>
    <row r="59" spans="1:6" ht="14.45" customHeight="1" x14ac:dyDescent="0.25">
      <c r="A59" s="12" t="s">
        <v>2</v>
      </c>
      <c r="B59" s="12" t="s">
        <v>100</v>
      </c>
      <c r="C59" s="12" t="s">
        <v>15</v>
      </c>
      <c r="D59" s="13">
        <v>1</v>
      </c>
      <c r="E59" s="14">
        <v>1187</v>
      </c>
      <c r="F59" t="s">
        <v>72</v>
      </c>
    </row>
    <row r="60" spans="1:6" ht="14.45" customHeight="1" x14ac:dyDescent="0.25">
      <c r="A60" s="12" t="s">
        <v>35</v>
      </c>
      <c r="B60" s="12" t="s">
        <v>100</v>
      </c>
      <c r="C60" s="12" t="s">
        <v>15</v>
      </c>
      <c r="D60" s="13">
        <v>4</v>
      </c>
      <c r="E60" s="14">
        <v>12314.61</v>
      </c>
      <c r="F60" t="s">
        <v>72</v>
      </c>
    </row>
    <row r="61" spans="1:6" ht="14.45" customHeight="1" x14ac:dyDescent="0.25">
      <c r="A61" s="12" t="s">
        <v>2</v>
      </c>
      <c r="B61" s="12" t="s">
        <v>102</v>
      </c>
      <c r="C61" s="12" t="s">
        <v>17</v>
      </c>
      <c r="D61" s="13">
        <v>18</v>
      </c>
      <c r="E61" s="14">
        <v>123254.99</v>
      </c>
      <c r="F61" t="s">
        <v>75</v>
      </c>
    </row>
    <row r="62" spans="1:6" ht="14.45" customHeight="1" x14ac:dyDescent="0.25">
      <c r="A62" s="12" t="s">
        <v>33</v>
      </c>
      <c r="B62" s="12" t="s">
        <v>102</v>
      </c>
      <c r="C62" s="12" t="s">
        <v>17</v>
      </c>
      <c r="D62" s="13">
        <v>1</v>
      </c>
      <c r="E62" s="14">
        <v>102565</v>
      </c>
      <c r="F62" t="s">
        <v>75</v>
      </c>
    </row>
    <row r="63" spans="1:6" ht="30" x14ac:dyDescent="0.25">
      <c r="A63" s="12" t="s">
        <v>35</v>
      </c>
      <c r="B63" s="12" t="s">
        <v>102</v>
      </c>
      <c r="C63" s="12" t="s">
        <v>17</v>
      </c>
      <c r="D63" s="13">
        <v>14</v>
      </c>
      <c r="E63" s="14">
        <v>146746.21</v>
      </c>
      <c r="F63" t="s">
        <v>75</v>
      </c>
    </row>
    <row r="64" spans="1:6" x14ac:dyDescent="0.25">
      <c r="A64" s="12" t="s">
        <v>33</v>
      </c>
      <c r="B64" s="12" t="s">
        <v>100</v>
      </c>
      <c r="C64" s="12" t="s">
        <v>42</v>
      </c>
      <c r="D64" s="13">
        <v>1</v>
      </c>
      <c r="E64" s="14">
        <v>458.8</v>
      </c>
      <c r="F64" t="s">
        <v>72</v>
      </c>
    </row>
    <row r="65" spans="1:6" ht="30" x14ac:dyDescent="0.25">
      <c r="A65" s="12" t="s">
        <v>35</v>
      </c>
      <c r="B65" s="12" t="s">
        <v>100</v>
      </c>
      <c r="C65" s="12" t="s">
        <v>42</v>
      </c>
      <c r="D65" s="13">
        <v>2</v>
      </c>
      <c r="E65" s="14">
        <v>7857.12</v>
      </c>
      <c r="F65" t="s">
        <v>72</v>
      </c>
    </row>
    <row r="66" spans="1:6" ht="30" x14ac:dyDescent="0.25">
      <c r="A66" s="12" t="s">
        <v>35</v>
      </c>
      <c r="B66" s="12" t="s">
        <v>110</v>
      </c>
      <c r="C66" s="12" t="s">
        <v>43</v>
      </c>
      <c r="D66" s="13">
        <v>3</v>
      </c>
      <c r="E66" s="14">
        <v>18522.740000000002</v>
      </c>
      <c r="F66" t="s">
        <v>87</v>
      </c>
    </row>
    <row r="67" spans="1:6" ht="30" x14ac:dyDescent="0.25">
      <c r="A67" s="12" t="s">
        <v>2</v>
      </c>
      <c r="B67" s="12" t="s">
        <v>90</v>
      </c>
      <c r="C67" s="12" t="s">
        <v>18</v>
      </c>
      <c r="D67" s="13">
        <v>11</v>
      </c>
      <c r="E67" s="14">
        <v>134617.81</v>
      </c>
      <c r="F67" t="s">
        <v>76</v>
      </c>
    </row>
    <row r="68" spans="1:6" x14ac:dyDescent="0.25">
      <c r="A68" s="12" t="s">
        <v>33</v>
      </c>
      <c r="B68" s="12" t="s">
        <v>90</v>
      </c>
      <c r="C68" s="12" t="s">
        <v>18</v>
      </c>
      <c r="D68" s="13">
        <v>1</v>
      </c>
      <c r="E68" s="14">
        <v>5106.08</v>
      </c>
      <c r="F68" t="s">
        <v>76</v>
      </c>
    </row>
    <row r="69" spans="1:6" ht="30" x14ac:dyDescent="0.25">
      <c r="A69" s="12" t="s">
        <v>35</v>
      </c>
      <c r="B69" s="12" t="s">
        <v>90</v>
      </c>
      <c r="C69" s="12" t="s">
        <v>18</v>
      </c>
      <c r="D69" s="13">
        <v>111</v>
      </c>
      <c r="E69" s="14">
        <v>1543442.3</v>
      </c>
      <c r="F69" t="s">
        <v>76</v>
      </c>
    </row>
    <row r="70" spans="1:6" ht="30" x14ac:dyDescent="0.25">
      <c r="A70" s="12" t="s">
        <v>35</v>
      </c>
      <c r="B70" s="12" t="s">
        <v>103</v>
      </c>
      <c r="C70" s="12" t="s">
        <v>19</v>
      </c>
      <c r="D70" s="13">
        <v>5</v>
      </c>
      <c r="E70" s="14">
        <v>20561.830000000002</v>
      </c>
      <c r="F70" t="s">
        <v>83</v>
      </c>
    </row>
    <row r="71" spans="1:6" ht="30" x14ac:dyDescent="0.25">
      <c r="A71" s="12" t="s">
        <v>2</v>
      </c>
      <c r="B71" s="12" t="s">
        <v>92</v>
      </c>
      <c r="C71" s="12" t="s">
        <v>44</v>
      </c>
      <c r="D71" s="13">
        <v>1</v>
      </c>
      <c r="E71" s="14">
        <v>9746.07</v>
      </c>
      <c r="F71" t="s">
        <v>74</v>
      </c>
    </row>
    <row r="72" spans="1:6" ht="30" x14ac:dyDescent="0.25">
      <c r="A72" s="12" t="s">
        <v>35</v>
      </c>
      <c r="B72" s="12" t="s">
        <v>92</v>
      </c>
      <c r="C72" s="12" t="s">
        <v>44</v>
      </c>
      <c r="D72" s="13">
        <v>11</v>
      </c>
      <c r="E72" s="14">
        <v>83446.87</v>
      </c>
      <c r="F72" t="s">
        <v>74</v>
      </c>
    </row>
    <row r="73" spans="1:6" ht="30" x14ac:dyDescent="0.25">
      <c r="A73" s="12" t="s">
        <v>35</v>
      </c>
      <c r="B73" s="12" t="s">
        <v>94</v>
      </c>
      <c r="C73" s="12" t="s">
        <v>20</v>
      </c>
      <c r="D73" s="13">
        <v>10</v>
      </c>
      <c r="E73" s="14">
        <v>110286.53</v>
      </c>
      <c r="F73" t="s">
        <v>71</v>
      </c>
    </row>
    <row r="74" spans="1:6" ht="30" x14ac:dyDescent="0.25">
      <c r="A74" s="12" t="s">
        <v>2</v>
      </c>
      <c r="B74" s="12" t="s">
        <v>106</v>
      </c>
      <c r="C74" s="12" t="s">
        <v>21</v>
      </c>
      <c r="D74" s="13">
        <v>63</v>
      </c>
      <c r="E74" s="14">
        <v>1552992.71</v>
      </c>
      <c r="F74" t="s">
        <v>77</v>
      </c>
    </row>
    <row r="75" spans="1:6" x14ac:dyDescent="0.25">
      <c r="A75" s="12" t="s">
        <v>33</v>
      </c>
      <c r="B75" s="12" t="s">
        <v>106</v>
      </c>
      <c r="C75" s="12" t="s">
        <v>21</v>
      </c>
      <c r="D75" s="13">
        <v>3</v>
      </c>
      <c r="E75" s="14">
        <v>113278.72</v>
      </c>
      <c r="F75" t="s">
        <v>77</v>
      </c>
    </row>
    <row r="76" spans="1:6" ht="30" x14ac:dyDescent="0.25">
      <c r="A76" s="12" t="s">
        <v>35</v>
      </c>
      <c r="B76" s="12" t="s">
        <v>106</v>
      </c>
      <c r="C76" s="12" t="s">
        <v>21</v>
      </c>
      <c r="D76" s="13">
        <v>70</v>
      </c>
      <c r="E76" s="14">
        <v>1348491.93</v>
      </c>
      <c r="F76" t="s">
        <v>77</v>
      </c>
    </row>
    <row r="77" spans="1:6" ht="30" x14ac:dyDescent="0.25">
      <c r="A77" s="12" t="s">
        <v>2</v>
      </c>
      <c r="B77" s="12" t="s">
        <v>100</v>
      </c>
      <c r="C77" s="12" t="s">
        <v>22</v>
      </c>
      <c r="D77" s="13">
        <v>5</v>
      </c>
      <c r="E77" s="14">
        <v>127277.36</v>
      </c>
      <c r="F77" t="s">
        <v>72</v>
      </c>
    </row>
    <row r="78" spans="1:6" ht="30" x14ac:dyDescent="0.25">
      <c r="A78" s="12" t="s">
        <v>35</v>
      </c>
      <c r="B78" s="12" t="s">
        <v>100</v>
      </c>
      <c r="C78" s="12" t="s">
        <v>22</v>
      </c>
      <c r="D78" s="13">
        <v>20</v>
      </c>
      <c r="E78" s="14">
        <v>576686.10699999996</v>
      </c>
      <c r="F78" t="s">
        <v>72</v>
      </c>
    </row>
    <row r="79" spans="1:6" ht="30" x14ac:dyDescent="0.25">
      <c r="A79" s="12" t="s">
        <v>35</v>
      </c>
      <c r="B79" s="12" t="s">
        <v>99</v>
      </c>
      <c r="C79" s="12" t="s">
        <v>56</v>
      </c>
      <c r="D79" s="13">
        <v>1</v>
      </c>
      <c r="E79" s="14">
        <v>7466.55</v>
      </c>
      <c r="F79" t="s">
        <v>72</v>
      </c>
    </row>
    <row r="80" spans="1:6" ht="30" x14ac:dyDescent="0.25">
      <c r="A80" s="12" t="s">
        <v>2</v>
      </c>
      <c r="B80" s="12" t="s">
        <v>107</v>
      </c>
      <c r="C80" s="12" t="s">
        <v>23</v>
      </c>
      <c r="D80" s="13">
        <v>3</v>
      </c>
      <c r="E80" s="14">
        <v>33924.620000000003</v>
      </c>
      <c r="F80" t="s">
        <v>84</v>
      </c>
    </row>
    <row r="81" spans="1:6" ht="30" x14ac:dyDescent="0.25">
      <c r="A81" s="12" t="s">
        <v>35</v>
      </c>
      <c r="B81" s="12" t="s">
        <v>107</v>
      </c>
      <c r="C81" s="12" t="s">
        <v>23</v>
      </c>
      <c r="D81" s="13">
        <v>22</v>
      </c>
      <c r="E81" s="14">
        <v>207448.71</v>
      </c>
      <c r="F81" t="s">
        <v>84</v>
      </c>
    </row>
    <row r="82" spans="1:6" ht="30" x14ac:dyDescent="0.25">
      <c r="A82" s="12" t="s">
        <v>2</v>
      </c>
      <c r="B82" s="12" t="s">
        <v>108</v>
      </c>
      <c r="C82" s="12" t="s">
        <v>45</v>
      </c>
      <c r="D82" s="13">
        <v>1</v>
      </c>
      <c r="E82" s="14">
        <v>8925.15</v>
      </c>
      <c r="F82" t="s">
        <v>85</v>
      </c>
    </row>
    <row r="83" spans="1:6" ht="30" x14ac:dyDescent="0.25">
      <c r="A83" s="12" t="s">
        <v>35</v>
      </c>
      <c r="B83" s="12" t="s">
        <v>108</v>
      </c>
      <c r="C83" s="12" t="s">
        <v>45</v>
      </c>
      <c r="D83" s="13">
        <v>3</v>
      </c>
      <c r="E83" s="14">
        <v>6340.09</v>
      </c>
      <c r="F83" t="s">
        <v>85</v>
      </c>
    </row>
    <row r="84" spans="1:6" ht="30" x14ac:dyDescent="0.25">
      <c r="A84" s="12" t="s">
        <v>2</v>
      </c>
      <c r="B84" s="12" t="s">
        <v>94</v>
      </c>
      <c r="C84" s="12" t="s">
        <v>60</v>
      </c>
      <c r="D84" s="13">
        <v>1</v>
      </c>
      <c r="E84" s="14">
        <v>312</v>
      </c>
      <c r="F84" t="s">
        <v>71</v>
      </c>
    </row>
    <row r="85" spans="1:6" ht="30" x14ac:dyDescent="0.25">
      <c r="A85" s="12" t="s">
        <v>35</v>
      </c>
      <c r="B85" s="12" t="s">
        <v>94</v>
      </c>
      <c r="C85" s="12" t="s">
        <v>60</v>
      </c>
      <c r="D85" s="13">
        <v>1</v>
      </c>
      <c r="E85" s="14">
        <v>10034.5</v>
      </c>
      <c r="F85" t="s">
        <v>71</v>
      </c>
    </row>
    <row r="86" spans="1:6" ht="30" x14ac:dyDescent="0.25">
      <c r="A86" s="12" t="s">
        <v>35</v>
      </c>
      <c r="B86" s="29" t="s">
        <v>109</v>
      </c>
      <c r="C86" s="12" t="s">
        <v>46</v>
      </c>
      <c r="D86" s="13">
        <v>1</v>
      </c>
      <c r="E86" s="14">
        <v>4249.46</v>
      </c>
      <c r="F86" t="s">
        <v>80</v>
      </c>
    </row>
    <row r="87" spans="1:6" ht="30" x14ac:dyDescent="0.25">
      <c r="A87" s="12" t="s">
        <v>2</v>
      </c>
      <c r="B87" s="12" t="s">
        <v>94</v>
      </c>
      <c r="C87" s="12" t="s">
        <v>24</v>
      </c>
      <c r="D87" s="13">
        <v>1</v>
      </c>
      <c r="E87" s="14">
        <v>1918.65</v>
      </c>
      <c r="F87" t="s">
        <v>71</v>
      </c>
    </row>
    <row r="88" spans="1:6" ht="30" x14ac:dyDescent="0.25">
      <c r="A88" s="12" t="s">
        <v>35</v>
      </c>
      <c r="B88" s="12" t="s">
        <v>94</v>
      </c>
      <c r="C88" s="12" t="s">
        <v>24</v>
      </c>
      <c r="D88" s="13">
        <v>16</v>
      </c>
      <c r="E88" s="14">
        <v>96989.58</v>
      </c>
      <c r="F88" t="s">
        <v>71</v>
      </c>
    </row>
    <row r="89" spans="1:6" ht="30" x14ac:dyDescent="0.25">
      <c r="A89" s="12" t="s">
        <v>35</v>
      </c>
      <c r="B89" s="12" t="s">
        <v>103</v>
      </c>
      <c r="C89" s="12" t="s">
        <v>25</v>
      </c>
      <c r="D89" s="13">
        <v>2</v>
      </c>
      <c r="E89" s="14">
        <v>7863.75</v>
      </c>
      <c r="F89" t="s">
        <v>83</v>
      </c>
    </row>
    <row r="90" spans="1:6" ht="30" x14ac:dyDescent="0.25">
      <c r="A90" s="12" t="s">
        <v>35</v>
      </c>
      <c r="B90" s="12" t="s">
        <v>103</v>
      </c>
      <c r="C90" s="12" t="s">
        <v>27</v>
      </c>
      <c r="D90" s="13">
        <v>2</v>
      </c>
      <c r="E90" s="14">
        <v>3612.07</v>
      </c>
      <c r="F90" t="s">
        <v>83</v>
      </c>
    </row>
    <row r="91" spans="1:6" ht="30" x14ac:dyDescent="0.25">
      <c r="A91" s="12" t="s">
        <v>2</v>
      </c>
      <c r="B91" s="12" t="s">
        <v>100</v>
      </c>
      <c r="C91" s="12" t="s">
        <v>28</v>
      </c>
      <c r="D91" s="13">
        <v>17</v>
      </c>
      <c r="E91" s="14">
        <v>300301.17</v>
      </c>
      <c r="F91" t="s">
        <v>72</v>
      </c>
    </row>
    <row r="92" spans="1:6" ht="30" x14ac:dyDescent="0.25">
      <c r="A92" s="12" t="s">
        <v>35</v>
      </c>
      <c r="B92" s="12" t="s">
        <v>100</v>
      </c>
      <c r="C92" s="12" t="s">
        <v>28</v>
      </c>
      <c r="D92" s="13">
        <v>48</v>
      </c>
      <c r="E92" s="14">
        <v>1109038.5</v>
      </c>
      <c r="F92" t="s">
        <v>72</v>
      </c>
    </row>
    <row r="93" spans="1:6" ht="30" x14ac:dyDescent="0.25">
      <c r="A93" s="12" t="s">
        <v>35</v>
      </c>
      <c r="B93" s="12" t="s">
        <v>103</v>
      </c>
      <c r="C93" s="12" t="s">
        <v>29</v>
      </c>
      <c r="D93" s="13">
        <v>1</v>
      </c>
      <c r="E93" s="14">
        <v>2004.9</v>
      </c>
      <c r="F93" t="s">
        <v>83</v>
      </c>
    </row>
    <row r="94" spans="1:6" ht="30" x14ac:dyDescent="0.25">
      <c r="A94" s="12" t="s">
        <v>2</v>
      </c>
      <c r="B94" s="29" t="s">
        <v>90</v>
      </c>
      <c r="C94" s="12" t="s">
        <v>50</v>
      </c>
      <c r="D94" s="13">
        <v>6</v>
      </c>
      <c r="E94" s="14">
        <v>82005.08</v>
      </c>
      <c r="F94" t="s">
        <v>76</v>
      </c>
    </row>
    <row r="95" spans="1:6" ht="30" x14ac:dyDescent="0.25">
      <c r="A95" s="12" t="s">
        <v>35</v>
      </c>
      <c r="B95" s="29" t="s">
        <v>90</v>
      </c>
      <c r="C95" s="12" t="s">
        <v>50</v>
      </c>
      <c r="D95" s="13">
        <v>26</v>
      </c>
      <c r="E95" s="14">
        <v>681759.13</v>
      </c>
      <c r="F95" t="s">
        <v>76</v>
      </c>
    </row>
    <row r="96" spans="1:6" ht="30" x14ac:dyDescent="0.25">
      <c r="A96" s="12" t="s">
        <v>2</v>
      </c>
      <c r="B96" s="12" t="s">
        <v>92</v>
      </c>
      <c r="C96" s="12" t="s">
        <v>47</v>
      </c>
      <c r="D96" s="13">
        <v>3</v>
      </c>
      <c r="E96" s="14">
        <v>32450.23</v>
      </c>
      <c r="F96" t="s">
        <v>74</v>
      </c>
    </row>
    <row r="97" spans="1:6" ht="30" x14ac:dyDescent="0.25">
      <c r="A97" s="12" t="s">
        <v>35</v>
      </c>
      <c r="B97" s="12" t="s">
        <v>92</v>
      </c>
      <c r="C97" s="12" t="s">
        <v>47</v>
      </c>
      <c r="D97" s="13">
        <v>14</v>
      </c>
      <c r="E97" s="14">
        <v>34240.57</v>
      </c>
      <c r="F97" t="s">
        <v>74</v>
      </c>
    </row>
    <row r="98" spans="1:6" ht="30" x14ac:dyDescent="0.25">
      <c r="A98" s="12" t="s">
        <v>2</v>
      </c>
      <c r="B98" s="12" t="s">
        <v>104</v>
      </c>
      <c r="C98" s="12" t="s">
        <v>54</v>
      </c>
      <c r="D98" s="13">
        <v>1</v>
      </c>
      <c r="E98" s="14">
        <v>12381.24</v>
      </c>
      <c r="F98" t="s">
        <v>78</v>
      </c>
    </row>
    <row r="99" spans="1:6" ht="30" x14ac:dyDescent="0.25">
      <c r="A99" s="12" t="s">
        <v>35</v>
      </c>
      <c r="B99" s="12" t="s">
        <v>104</v>
      </c>
      <c r="C99" s="12" t="s">
        <v>54</v>
      </c>
      <c r="D99" s="13">
        <v>8</v>
      </c>
      <c r="E99" s="14">
        <v>116702.21</v>
      </c>
      <c r="F99" t="s">
        <v>78</v>
      </c>
    </row>
    <row r="100" spans="1:6" ht="30" x14ac:dyDescent="0.25">
      <c r="A100" s="12" t="s">
        <v>35</v>
      </c>
      <c r="B100" s="12" t="s">
        <v>105</v>
      </c>
      <c r="C100" s="12" t="s">
        <v>30</v>
      </c>
      <c r="D100" s="13">
        <v>52</v>
      </c>
      <c r="E100" s="14">
        <v>922120.48</v>
      </c>
      <c r="F100" t="s">
        <v>79</v>
      </c>
    </row>
    <row r="101" spans="1:6" ht="30" x14ac:dyDescent="0.25">
      <c r="A101" s="12" t="s">
        <v>2</v>
      </c>
      <c r="B101" s="12" t="s">
        <v>103</v>
      </c>
      <c r="C101" s="12" t="s">
        <v>31</v>
      </c>
      <c r="D101" s="13">
        <v>2</v>
      </c>
      <c r="E101" s="14">
        <v>1771.43</v>
      </c>
      <c r="F101" t="s">
        <v>79</v>
      </c>
    </row>
    <row r="102" spans="1:6" ht="30" x14ac:dyDescent="0.25">
      <c r="A102" s="12" t="s">
        <v>35</v>
      </c>
      <c r="B102" s="12" t="s">
        <v>103</v>
      </c>
      <c r="C102" s="12" t="s">
        <v>31</v>
      </c>
      <c r="D102" s="13">
        <v>7</v>
      </c>
      <c r="E102" s="14">
        <v>65603.69</v>
      </c>
      <c r="F102" t="s">
        <v>83</v>
      </c>
    </row>
    <row r="103" spans="1:6" ht="30" x14ac:dyDescent="0.25">
      <c r="A103" s="12" t="s">
        <v>2</v>
      </c>
      <c r="B103" s="12" t="s">
        <v>109</v>
      </c>
      <c r="C103" s="12" t="s">
        <v>48</v>
      </c>
      <c r="D103" s="13">
        <v>3</v>
      </c>
      <c r="E103" s="14">
        <v>49954.18</v>
      </c>
      <c r="F103" t="s">
        <v>80</v>
      </c>
    </row>
    <row r="104" spans="1:6" x14ac:dyDescent="0.25">
      <c r="A104" s="12" t="s">
        <v>33</v>
      </c>
      <c r="B104" s="12" t="s">
        <v>109</v>
      </c>
      <c r="C104" s="12" t="s">
        <v>48</v>
      </c>
      <c r="D104" s="13">
        <v>1</v>
      </c>
      <c r="E104" s="14">
        <v>6729.66</v>
      </c>
      <c r="F104" t="s">
        <v>80</v>
      </c>
    </row>
    <row r="105" spans="1:6" ht="30" x14ac:dyDescent="0.25">
      <c r="A105" s="12" t="s">
        <v>35</v>
      </c>
      <c r="B105" s="12" t="s">
        <v>109</v>
      </c>
      <c r="C105" s="12" t="s">
        <v>48</v>
      </c>
      <c r="D105" s="13">
        <v>35</v>
      </c>
      <c r="E105" s="14">
        <v>742708.73</v>
      </c>
      <c r="F105" t="s">
        <v>80</v>
      </c>
    </row>
    <row r="106" spans="1:6" ht="30" x14ac:dyDescent="0.25">
      <c r="A106" s="12" t="s">
        <v>35</v>
      </c>
      <c r="B106" s="12" t="s">
        <v>103</v>
      </c>
      <c r="C106" s="12" t="s">
        <v>58</v>
      </c>
      <c r="D106" s="13">
        <v>11</v>
      </c>
      <c r="E106" s="14">
        <v>212701.46</v>
      </c>
      <c r="F106" t="s">
        <v>83</v>
      </c>
    </row>
    <row r="107" spans="1:6" ht="30" x14ac:dyDescent="0.25">
      <c r="A107" s="12" t="s">
        <v>2</v>
      </c>
      <c r="B107" s="12" t="s">
        <v>89</v>
      </c>
      <c r="C107" s="12" t="s">
        <v>32</v>
      </c>
      <c r="D107" s="13">
        <v>23</v>
      </c>
      <c r="E107" s="14">
        <v>141881.60999999999</v>
      </c>
      <c r="F107" t="s">
        <v>81</v>
      </c>
    </row>
    <row r="108" spans="1:6" ht="30" x14ac:dyDescent="0.25">
      <c r="A108" s="12" t="s">
        <v>35</v>
      </c>
      <c r="B108" s="12" t="s">
        <v>89</v>
      </c>
      <c r="C108" s="12" t="s">
        <v>32</v>
      </c>
      <c r="D108" s="13">
        <v>4</v>
      </c>
      <c r="E108" s="14">
        <v>34744.699999999997</v>
      </c>
      <c r="F108" t="s">
        <v>81</v>
      </c>
    </row>
    <row r="110" spans="1:6" x14ac:dyDescent="0.25">
      <c r="A110" s="16" t="s">
        <v>66</v>
      </c>
      <c r="B110" s="17"/>
      <c r="C110" s="18">
        <f t="shared" ref="C110:D110" si="0">SUM(C29:C109)</f>
        <v>0</v>
      </c>
      <c r="D110" s="19">
        <f t="shared" si="0"/>
        <v>1682</v>
      </c>
      <c r="E110" s="32">
        <f>SUM(E29:E108)</f>
        <v>18180330.662000008</v>
      </c>
    </row>
  </sheetData>
  <autoFilter ref="A28:H108" xr:uid="{00000000-0009-0000-0000-000010000000}"/>
  <sortState xmlns:xlrd2="http://schemas.microsoft.com/office/spreadsheetml/2017/richdata2" ref="A10:E89">
    <sortCondition ref="C10:C89"/>
  </sortState>
  <mergeCells count="2">
    <mergeCell ref="A25:C25"/>
    <mergeCell ref="A26:C2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4097" r:id="rId3">
          <objectPr defaultSize="0" autoPict="0" r:id="rId4">
            <anchor moveWithCells="1" sizeWithCells="1">
              <from>
                <xdr:col>0</xdr:col>
                <xdr:colOff>419100</xdr:colOff>
                <xdr:row>20</xdr:row>
                <xdr:rowOff>66675</xdr:rowOff>
              </from>
              <to>
                <xdr:col>0</xdr:col>
                <xdr:colOff>1095375</xdr:colOff>
                <xdr:row>21</xdr:row>
                <xdr:rowOff>180975</xdr:rowOff>
              </to>
            </anchor>
          </objectPr>
        </oleObject>
      </mc:Choice>
      <mc:Fallback>
        <oleObject progId="Word.Picture.8" shapeId="4097" r:id="rId3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87"/>
  <sheetViews>
    <sheetView showGridLines="0" zoomScale="98" zoomScaleNormal="98" workbookViewId="0"/>
  </sheetViews>
  <sheetFormatPr baseColWidth="10" defaultRowHeight="15" x14ac:dyDescent="0.25"/>
  <cols>
    <col min="1" max="1" width="11.42578125" style="64"/>
    <col min="2" max="2" width="25.85546875" style="64" bestFit="1" customWidth="1"/>
    <col min="3" max="16" width="20.7109375" customWidth="1"/>
  </cols>
  <sheetData>
    <row r="1" spans="1:16" s="43" customFormat="1" x14ac:dyDescent="0.25">
      <c r="A1" s="64"/>
      <c r="B1" s="64"/>
    </row>
    <row r="2" spans="1:16" s="43" customFormat="1" x14ac:dyDescent="0.25">
      <c r="A2" s="64"/>
      <c r="B2" s="64"/>
    </row>
    <row r="3" spans="1:16" s="43" customFormat="1" ht="18" x14ac:dyDescent="0.25">
      <c r="A3" s="64"/>
      <c r="B3" s="64"/>
      <c r="C3" s="47"/>
      <c r="E3" s="47"/>
      <c r="G3" s="48"/>
      <c r="H3" s="49"/>
    </row>
    <row r="4" spans="1:16" s="43" customFormat="1" ht="18" x14ac:dyDescent="0.25">
      <c r="A4" s="64"/>
      <c r="B4" s="64"/>
      <c r="C4" s="47"/>
      <c r="E4" s="47"/>
      <c r="G4" s="48"/>
      <c r="H4" s="49"/>
    </row>
    <row r="5" spans="1:16" s="43" customFormat="1" ht="18" x14ac:dyDescent="0.25">
      <c r="A5" s="64"/>
      <c r="B5" s="64"/>
      <c r="C5" s="47"/>
      <c r="E5" s="47"/>
      <c r="G5" s="48"/>
      <c r="H5" s="49"/>
    </row>
    <row r="6" spans="1:16" s="43" customFormat="1" ht="18" x14ac:dyDescent="0.25">
      <c r="A6" s="64"/>
      <c r="B6" s="64"/>
      <c r="C6" s="47"/>
      <c r="E6" s="47"/>
      <c r="G6" s="48"/>
      <c r="H6" s="49"/>
    </row>
    <row r="11" spans="1:16" s="64" customFormat="1" ht="29.25" customHeight="1" thickBot="1" x14ac:dyDescent="0.3">
      <c r="B11" s="65"/>
      <c r="C11" s="95" t="s">
        <v>67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1:16" ht="20.100000000000001" customHeight="1" thickBot="1" x14ac:dyDescent="0.3">
      <c r="B12" s="78" t="s">
        <v>1</v>
      </c>
      <c r="C12" s="54" t="s">
        <v>96</v>
      </c>
      <c r="D12" s="58" t="s">
        <v>49</v>
      </c>
      <c r="E12" s="54" t="s">
        <v>96</v>
      </c>
      <c r="F12" s="58" t="s">
        <v>49</v>
      </c>
      <c r="G12" s="54" t="s">
        <v>96</v>
      </c>
      <c r="H12" s="58" t="s">
        <v>49</v>
      </c>
      <c r="I12" s="54" t="s">
        <v>96</v>
      </c>
      <c r="J12" s="58" t="s">
        <v>49</v>
      </c>
      <c r="K12" s="54" t="s">
        <v>96</v>
      </c>
      <c r="L12" s="58" t="s">
        <v>49</v>
      </c>
      <c r="M12" s="54" t="s">
        <v>96</v>
      </c>
      <c r="N12" s="58" t="s">
        <v>49</v>
      </c>
      <c r="O12" s="54" t="s">
        <v>96</v>
      </c>
      <c r="P12" s="58" t="s">
        <v>49</v>
      </c>
    </row>
    <row r="13" spans="1:16" ht="20.100000000000001" customHeight="1" thickBot="1" x14ac:dyDescent="0.3">
      <c r="B13" s="84" t="s">
        <v>151</v>
      </c>
      <c r="C13" s="55"/>
      <c r="D13" s="82"/>
      <c r="E13" s="55">
        <v>3</v>
      </c>
      <c r="F13" s="82">
        <v>19309.11</v>
      </c>
      <c r="G13" s="55"/>
      <c r="H13" s="82"/>
      <c r="I13" s="55"/>
      <c r="J13" s="82"/>
      <c r="K13" s="55"/>
      <c r="L13" s="82"/>
      <c r="M13" s="55">
        <v>7</v>
      </c>
      <c r="N13" s="82">
        <v>124500.39</v>
      </c>
      <c r="O13" s="55">
        <f t="shared" ref="O13:P17" si="0">E13+G13+I13+M13</f>
        <v>10</v>
      </c>
      <c r="P13" s="82">
        <f t="shared" si="0"/>
        <v>143809.5</v>
      </c>
    </row>
    <row r="14" spans="1:16" ht="20.100000000000001" customHeight="1" thickBot="1" x14ac:dyDescent="0.3">
      <c r="B14" s="84" t="s">
        <v>152</v>
      </c>
      <c r="C14" s="55"/>
      <c r="D14" s="82"/>
      <c r="E14" s="55">
        <v>4</v>
      </c>
      <c r="F14" s="82">
        <f>'2015 provincias y tipo expte'!E79+'2015 provincias y tipo expte'!E81</f>
        <v>24949.47</v>
      </c>
      <c r="G14" s="55"/>
      <c r="H14" s="82"/>
      <c r="I14" s="55"/>
      <c r="J14" s="82"/>
      <c r="K14" s="55"/>
      <c r="L14" s="82"/>
      <c r="M14" s="55">
        <v>164</v>
      </c>
      <c r="N14" s="82">
        <v>509536.28</v>
      </c>
      <c r="O14" s="55">
        <f t="shared" si="0"/>
        <v>168</v>
      </c>
      <c r="P14" s="82">
        <f t="shared" si="0"/>
        <v>534485.75</v>
      </c>
    </row>
    <row r="15" spans="1:16" ht="20.100000000000001" customHeight="1" thickBot="1" x14ac:dyDescent="0.3">
      <c r="B15" s="84" t="s">
        <v>153</v>
      </c>
      <c r="C15" s="55"/>
      <c r="D15" s="82"/>
      <c r="E15" s="55">
        <v>23</v>
      </c>
      <c r="F15" s="82">
        <v>189375.55</v>
      </c>
      <c r="G15" s="55"/>
      <c r="H15" s="82"/>
      <c r="I15" s="55"/>
      <c r="J15" s="82"/>
      <c r="K15" s="55"/>
      <c r="L15" s="82"/>
      <c r="M15" s="55">
        <v>3</v>
      </c>
      <c r="N15" s="82">
        <v>19435.52</v>
      </c>
      <c r="O15" s="55">
        <f t="shared" si="0"/>
        <v>26</v>
      </c>
      <c r="P15" s="82">
        <f t="shared" si="0"/>
        <v>208811.06999999998</v>
      </c>
    </row>
    <row r="16" spans="1:16" ht="20.100000000000001" customHeight="1" thickBot="1" x14ac:dyDescent="0.3">
      <c r="B16" s="84" t="s">
        <v>150</v>
      </c>
      <c r="C16" s="55"/>
      <c r="D16" s="82"/>
      <c r="E16" s="55">
        <v>1</v>
      </c>
      <c r="F16" s="82">
        <v>7651.01</v>
      </c>
      <c r="G16" s="55"/>
      <c r="H16" s="82"/>
      <c r="I16" s="55"/>
      <c r="J16" s="82"/>
      <c r="K16" s="55"/>
      <c r="L16" s="82"/>
      <c r="M16" s="55">
        <v>3</v>
      </c>
      <c r="N16" s="82">
        <v>18207.93</v>
      </c>
      <c r="O16" s="55">
        <f t="shared" si="0"/>
        <v>4</v>
      </c>
      <c r="P16" s="82">
        <f t="shared" si="0"/>
        <v>25858.940000000002</v>
      </c>
    </row>
    <row r="17" spans="2:16" ht="20.100000000000001" customHeight="1" thickBot="1" x14ac:dyDescent="0.3">
      <c r="B17" s="84" t="s">
        <v>154</v>
      </c>
      <c r="C17" s="55"/>
      <c r="D17" s="82"/>
      <c r="E17" s="55">
        <f>SUM('2015 provincias y tipo expte'!D43+'2015 provincias y tipo expte'!D44)</f>
        <v>6</v>
      </c>
      <c r="F17" s="82">
        <f>'2015 provincias y tipo expte'!E43+'2015 provincias y tipo expte'!E44</f>
        <v>31514.339999999997</v>
      </c>
      <c r="G17" s="55"/>
      <c r="H17" s="82"/>
      <c r="I17" s="55"/>
      <c r="J17" s="82"/>
      <c r="K17" s="55"/>
      <c r="L17" s="82"/>
      <c r="M17" s="55">
        <v>26</v>
      </c>
      <c r="N17" s="82">
        <v>310839.65999999997</v>
      </c>
      <c r="O17" s="55">
        <f t="shared" si="0"/>
        <v>32</v>
      </c>
      <c r="P17" s="82">
        <f t="shared" si="0"/>
        <v>342354</v>
      </c>
    </row>
    <row r="18" spans="2:16" s="64" customFormat="1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1"/>
    </row>
    <row r="19" spans="2:16" ht="20.100000000000001" customHeight="1" thickBot="1" x14ac:dyDescent="0.3">
      <c r="B19" s="84" t="s">
        <v>156</v>
      </c>
      <c r="C19" s="55"/>
      <c r="D19" s="82"/>
      <c r="E19" s="55">
        <v>29</v>
      </c>
      <c r="F19" s="82">
        <v>388974.95</v>
      </c>
      <c r="G19" s="55"/>
      <c r="H19" s="82"/>
      <c r="I19" s="55"/>
      <c r="J19" s="82"/>
      <c r="K19" s="55"/>
      <c r="L19" s="82"/>
      <c r="M19" s="55">
        <v>63</v>
      </c>
      <c r="N19" s="82">
        <v>405930.87</v>
      </c>
      <c r="O19" s="55">
        <f t="shared" ref="O19:O30" si="1">E19+G19+I19+M19</f>
        <v>92</v>
      </c>
      <c r="P19" s="82">
        <f t="shared" ref="P19:P30" si="2">F19+H19+J19+N19</f>
        <v>794905.82000000007</v>
      </c>
    </row>
    <row r="20" spans="2:16" ht="20.100000000000001" customHeight="1" thickBot="1" x14ac:dyDescent="0.3">
      <c r="B20" s="84" t="s">
        <v>171</v>
      </c>
      <c r="C20" s="55"/>
      <c r="D20" s="82"/>
      <c r="E20" s="55">
        <v>11</v>
      </c>
      <c r="F20" s="82">
        <v>72455.95</v>
      </c>
      <c r="G20" s="55"/>
      <c r="H20" s="82"/>
      <c r="I20" s="55"/>
      <c r="J20" s="82"/>
      <c r="K20" s="55"/>
      <c r="L20" s="82"/>
      <c r="M20" s="55">
        <v>15</v>
      </c>
      <c r="N20" s="82">
        <v>142606.53</v>
      </c>
      <c r="O20" s="55">
        <f t="shared" si="1"/>
        <v>26</v>
      </c>
      <c r="P20" s="82">
        <f t="shared" si="2"/>
        <v>215062.47999999998</v>
      </c>
    </row>
    <row r="21" spans="2:16" ht="20.100000000000001" customHeight="1" thickBot="1" x14ac:dyDescent="0.3">
      <c r="B21" s="84" t="s">
        <v>157</v>
      </c>
      <c r="C21" s="55"/>
      <c r="D21" s="82"/>
      <c r="E21" s="55">
        <v>61</v>
      </c>
      <c r="F21" s="82">
        <f>'2015 provincias y tipo expte'!E71+'2015 provincias y tipo expte'!E74</f>
        <v>605878.30000000005</v>
      </c>
      <c r="G21" s="55"/>
      <c r="H21" s="82"/>
      <c r="I21" s="55"/>
      <c r="J21" s="82"/>
      <c r="K21" s="55"/>
      <c r="L21" s="82"/>
      <c r="M21" s="55">
        <v>453</v>
      </c>
      <c r="N21" s="82">
        <v>3400228.15</v>
      </c>
      <c r="O21" s="55">
        <f t="shared" si="1"/>
        <v>514</v>
      </c>
      <c r="P21" s="82">
        <f t="shared" si="2"/>
        <v>4006106.45</v>
      </c>
    </row>
    <row r="22" spans="2:16" ht="20.100000000000001" customHeight="1" thickBot="1" x14ac:dyDescent="0.3">
      <c r="B22" s="84" t="s">
        <v>195</v>
      </c>
      <c r="C22" s="55"/>
      <c r="D22" s="82"/>
      <c r="E22" s="55"/>
      <c r="F22" s="82"/>
      <c r="G22" s="55"/>
      <c r="H22" s="82"/>
      <c r="I22" s="55"/>
      <c r="J22" s="82"/>
      <c r="K22" s="55"/>
      <c r="L22" s="82"/>
      <c r="M22" s="55">
        <v>31</v>
      </c>
      <c r="N22" s="82">
        <v>653240.02</v>
      </c>
      <c r="O22" s="55">
        <f t="shared" si="1"/>
        <v>31</v>
      </c>
      <c r="P22" s="82">
        <f t="shared" si="2"/>
        <v>653240.02</v>
      </c>
    </row>
    <row r="23" spans="2:16" ht="20.100000000000001" customHeight="1" thickBot="1" x14ac:dyDescent="0.3">
      <c r="B23" s="84" t="s">
        <v>158</v>
      </c>
      <c r="C23" s="55"/>
      <c r="D23" s="82"/>
      <c r="E23" s="55"/>
      <c r="F23" s="82"/>
      <c r="G23" s="55"/>
      <c r="H23" s="82"/>
      <c r="I23" s="55"/>
      <c r="J23" s="82"/>
      <c r="K23" s="55"/>
      <c r="L23" s="82"/>
      <c r="M23" s="55">
        <v>2</v>
      </c>
      <c r="N23" s="82">
        <v>11579.25</v>
      </c>
      <c r="O23" s="55">
        <f t="shared" si="1"/>
        <v>2</v>
      </c>
      <c r="P23" s="82">
        <f t="shared" si="2"/>
        <v>11579.25</v>
      </c>
    </row>
    <row r="24" spans="2:16" ht="20.100000000000001" customHeight="1" thickBot="1" x14ac:dyDescent="0.3">
      <c r="B24" s="84" t="s">
        <v>159</v>
      </c>
      <c r="C24" s="55"/>
      <c r="D24" s="82"/>
      <c r="E24" s="55">
        <v>8</v>
      </c>
      <c r="F24" s="82">
        <f>'2015 provincias y tipo expte'!E86+'2015 provincias y tipo expte'!E87</f>
        <v>56175.25</v>
      </c>
      <c r="G24" s="55"/>
      <c r="H24" s="82"/>
      <c r="I24" s="55"/>
      <c r="J24" s="82"/>
      <c r="K24" s="55"/>
      <c r="L24" s="82"/>
      <c r="M24" s="55">
        <v>1</v>
      </c>
      <c r="N24" s="82">
        <v>46376.75</v>
      </c>
      <c r="O24" s="55">
        <f t="shared" si="1"/>
        <v>9</v>
      </c>
      <c r="P24" s="82">
        <f t="shared" si="2"/>
        <v>102552</v>
      </c>
    </row>
    <row r="25" spans="2:16" ht="20.100000000000001" customHeight="1" thickBot="1" x14ac:dyDescent="0.3">
      <c r="B25" s="84" t="s">
        <v>160</v>
      </c>
      <c r="C25" s="55"/>
      <c r="D25" s="82"/>
      <c r="E25" s="55">
        <v>2</v>
      </c>
      <c r="F25" s="82">
        <v>42262.41</v>
      </c>
      <c r="G25" s="55"/>
      <c r="H25" s="82"/>
      <c r="I25" s="55"/>
      <c r="J25" s="82"/>
      <c r="K25" s="55"/>
      <c r="L25" s="82"/>
      <c r="M25" s="55">
        <v>3</v>
      </c>
      <c r="N25" s="82">
        <v>194425.32</v>
      </c>
      <c r="O25" s="55">
        <f t="shared" si="1"/>
        <v>5</v>
      </c>
      <c r="P25" s="82">
        <f t="shared" si="2"/>
        <v>236687.73</v>
      </c>
    </row>
    <row r="26" spans="2:16" ht="20.100000000000001" customHeight="1" thickBot="1" x14ac:dyDescent="0.3">
      <c r="B26" s="84" t="s">
        <v>91</v>
      </c>
      <c r="C26" s="55"/>
      <c r="D26" s="82"/>
      <c r="E26" s="55">
        <v>1</v>
      </c>
      <c r="F26" s="82">
        <v>28316.95</v>
      </c>
      <c r="G26" s="55"/>
      <c r="H26" s="82"/>
      <c r="I26" s="55"/>
      <c r="J26" s="82"/>
      <c r="K26" s="55"/>
      <c r="L26" s="82"/>
      <c r="M26" s="55">
        <v>5</v>
      </c>
      <c r="N26" s="82">
        <v>43860.09</v>
      </c>
      <c r="O26" s="55">
        <f t="shared" si="1"/>
        <v>6</v>
      </c>
      <c r="P26" s="82">
        <f t="shared" si="2"/>
        <v>72177.039999999994</v>
      </c>
    </row>
    <row r="27" spans="2:16" ht="20.100000000000001" customHeight="1" thickBot="1" x14ac:dyDescent="0.3">
      <c r="B27" s="84" t="s">
        <v>161</v>
      </c>
      <c r="C27" s="55"/>
      <c r="D27" s="82"/>
      <c r="E27" s="55"/>
      <c r="F27" s="82"/>
      <c r="G27" s="55"/>
      <c r="H27" s="82"/>
      <c r="I27" s="55"/>
      <c r="J27" s="82"/>
      <c r="K27" s="55"/>
      <c r="L27" s="82"/>
      <c r="M27" s="55">
        <v>4</v>
      </c>
      <c r="N27" s="82">
        <v>8135.05</v>
      </c>
      <c r="O27" s="55">
        <f t="shared" si="1"/>
        <v>4</v>
      </c>
      <c r="P27" s="82">
        <f t="shared" si="2"/>
        <v>8135.05</v>
      </c>
    </row>
    <row r="28" spans="2:16" ht="20.100000000000001" customHeight="1" thickBot="1" x14ac:dyDescent="0.3">
      <c r="B28" s="84" t="s">
        <v>162</v>
      </c>
      <c r="C28" s="55"/>
      <c r="D28" s="82"/>
      <c r="E28" s="55">
        <v>1</v>
      </c>
      <c r="F28" s="82">
        <v>1784.3</v>
      </c>
      <c r="G28" s="55"/>
      <c r="H28" s="82"/>
      <c r="I28" s="55"/>
      <c r="J28" s="82"/>
      <c r="K28" s="55"/>
      <c r="L28" s="82"/>
      <c r="M28" s="55">
        <v>2</v>
      </c>
      <c r="N28" s="82">
        <v>2567.08</v>
      </c>
      <c r="O28" s="55">
        <f t="shared" si="1"/>
        <v>3</v>
      </c>
      <c r="P28" s="82">
        <f t="shared" si="2"/>
        <v>4351.38</v>
      </c>
    </row>
    <row r="29" spans="2:16" ht="20.100000000000001" customHeight="1" thickBot="1" x14ac:dyDescent="0.3">
      <c r="B29" s="84" t="s">
        <v>163</v>
      </c>
      <c r="C29" s="55"/>
      <c r="D29" s="82"/>
      <c r="E29" s="55">
        <v>5</v>
      </c>
      <c r="F29" s="82">
        <v>84223.92</v>
      </c>
      <c r="G29" s="55"/>
      <c r="H29" s="82"/>
      <c r="I29" s="55"/>
      <c r="J29" s="82"/>
      <c r="K29" s="55"/>
      <c r="L29" s="82"/>
      <c r="M29" s="55"/>
      <c r="N29" s="82"/>
      <c r="O29" s="55">
        <f t="shared" si="1"/>
        <v>5</v>
      </c>
      <c r="P29" s="82">
        <f t="shared" si="2"/>
        <v>84223.92</v>
      </c>
    </row>
    <row r="30" spans="2:16" ht="20.100000000000001" customHeight="1" thickBot="1" x14ac:dyDescent="0.3">
      <c r="B30" s="84" t="s">
        <v>149</v>
      </c>
      <c r="C30" s="55"/>
      <c r="D30" s="82"/>
      <c r="E30" s="55">
        <v>11</v>
      </c>
      <c r="F30" s="82">
        <v>106615.93</v>
      </c>
      <c r="G30" s="55"/>
      <c r="H30" s="82"/>
      <c r="I30" s="55"/>
      <c r="J30" s="82"/>
      <c r="K30" s="55"/>
      <c r="L30" s="82"/>
      <c r="M30" s="55">
        <v>93</v>
      </c>
      <c r="N30" s="82">
        <v>594931.41</v>
      </c>
      <c r="O30" s="55">
        <f t="shared" si="1"/>
        <v>104</v>
      </c>
      <c r="P30" s="82">
        <f t="shared" si="2"/>
        <v>701547.34000000008</v>
      </c>
    </row>
    <row r="31" spans="2:16" ht="20.100000000000001" customHeight="1" thickBot="1" x14ac:dyDescent="0.3">
      <c r="B31" s="84" t="s">
        <v>164</v>
      </c>
      <c r="C31" s="55"/>
      <c r="D31" s="82"/>
      <c r="E31" s="55"/>
      <c r="F31" s="82"/>
      <c r="G31" s="55"/>
      <c r="H31" s="82"/>
      <c r="I31" s="55"/>
      <c r="J31" s="82"/>
      <c r="K31" s="55"/>
      <c r="L31" s="82"/>
      <c r="M31" s="55"/>
      <c r="N31" s="82"/>
      <c r="O31" s="55"/>
      <c r="P31" s="82"/>
    </row>
    <row r="32" spans="2:16" ht="20.100000000000001" customHeight="1" thickBot="1" x14ac:dyDescent="0.3">
      <c r="B32" s="84" t="s">
        <v>168</v>
      </c>
      <c r="C32" s="55"/>
      <c r="D32" s="82"/>
      <c r="E32" s="55"/>
      <c r="F32" s="82"/>
      <c r="G32" s="55"/>
      <c r="H32" s="82"/>
      <c r="I32" s="55"/>
      <c r="J32" s="82"/>
      <c r="K32" s="55"/>
      <c r="L32" s="82"/>
      <c r="M32" s="55">
        <v>6</v>
      </c>
      <c r="N32" s="82">
        <v>218434.26</v>
      </c>
      <c r="O32" s="55">
        <f t="shared" ref="O32:P36" si="3">E32+G32+I32+M32</f>
        <v>6</v>
      </c>
      <c r="P32" s="82">
        <f t="shared" si="3"/>
        <v>218434.26</v>
      </c>
    </row>
    <row r="33" spans="2:16" ht="20.100000000000001" customHeight="1" thickBot="1" x14ac:dyDescent="0.3">
      <c r="B33" s="84" t="s">
        <v>165</v>
      </c>
      <c r="C33" s="55"/>
      <c r="D33" s="82"/>
      <c r="E33" s="55">
        <v>9</v>
      </c>
      <c r="F33" s="82">
        <v>28618</v>
      </c>
      <c r="G33" s="55"/>
      <c r="H33" s="82"/>
      <c r="I33" s="55"/>
      <c r="J33" s="82"/>
      <c r="K33" s="55"/>
      <c r="L33" s="82"/>
      <c r="M33" s="55">
        <v>21</v>
      </c>
      <c r="N33" s="82">
        <v>201679.28</v>
      </c>
      <c r="O33" s="55">
        <f t="shared" si="3"/>
        <v>30</v>
      </c>
      <c r="P33" s="82">
        <f t="shared" si="3"/>
        <v>230297.28</v>
      </c>
    </row>
    <row r="34" spans="2:16" ht="20.100000000000001" customHeight="1" thickBot="1" x14ac:dyDescent="0.3">
      <c r="B34" s="84" t="s">
        <v>166</v>
      </c>
      <c r="C34" s="55"/>
      <c r="D34" s="82"/>
      <c r="E34" s="55">
        <v>5</v>
      </c>
      <c r="F34" s="82">
        <v>50845.23</v>
      </c>
      <c r="G34" s="55"/>
      <c r="H34" s="82"/>
      <c r="I34" s="55"/>
      <c r="J34" s="82"/>
      <c r="K34" s="55"/>
      <c r="L34" s="82"/>
      <c r="M34" s="55">
        <v>6</v>
      </c>
      <c r="N34" s="82">
        <v>13332.06</v>
      </c>
      <c r="O34" s="55">
        <f t="shared" si="3"/>
        <v>11</v>
      </c>
      <c r="P34" s="82">
        <f t="shared" si="3"/>
        <v>64177.29</v>
      </c>
    </row>
    <row r="35" spans="2:16" ht="20.100000000000001" customHeight="1" thickBot="1" x14ac:dyDescent="0.3">
      <c r="B35" s="84" t="s">
        <v>167</v>
      </c>
      <c r="C35" s="55"/>
      <c r="D35" s="82"/>
      <c r="E35" s="55"/>
      <c r="F35" s="82"/>
      <c r="G35" s="55"/>
      <c r="H35" s="82"/>
      <c r="I35" s="55"/>
      <c r="J35" s="82"/>
      <c r="K35" s="55"/>
      <c r="L35" s="82"/>
      <c r="M35" s="55">
        <v>4</v>
      </c>
      <c r="N35" s="82">
        <v>22274.82</v>
      </c>
      <c r="O35" s="55">
        <f t="shared" si="3"/>
        <v>4</v>
      </c>
      <c r="P35" s="82">
        <f t="shared" si="3"/>
        <v>22274.82</v>
      </c>
    </row>
    <row r="36" spans="2:16" ht="20.100000000000001" customHeight="1" thickBot="1" x14ac:dyDescent="0.3">
      <c r="B36" s="84" t="s">
        <v>169</v>
      </c>
      <c r="C36" s="55"/>
      <c r="D36" s="82"/>
      <c r="E36" s="55">
        <v>3</v>
      </c>
      <c r="F36" s="82">
        <v>28635.35</v>
      </c>
      <c r="G36" s="55"/>
      <c r="H36" s="82"/>
      <c r="I36" s="55"/>
      <c r="J36" s="82"/>
      <c r="K36" s="55"/>
      <c r="L36" s="82"/>
      <c r="M36" s="55">
        <v>4</v>
      </c>
      <c r="N36" s="82">
        <v>38172.75</v>
      </c>
      <c r="O36" s="55">
        <f t="shared" si="3"/>
        <v>7</v>
      </c>
      <c r="P36" s="82">
        <f t="shared" si="3"/>
        <v>66808.100000000006</v>
      </c>
    </row>
    <row r="37" spans="2:16" ht="20.100000000000001" customHeight="1" thickBot="1" x14ac:dyDescent="0.3">
      <c r="B37" s="84" t="s">
        <v>170</v>
      </c>
      <c r="C37" s="55"/>
      <c r="D37" s="82"/>
      <c r="E37" s="55"/>
      <c r="F37" s="82"/>
      <c r="G37" s="55"/>
      <c r="H37" s="82"/>
      <c r="I37" s="55"/>
      <c r="J37" s="82"/>
      <c r="K37" s="55"/>
      <c r="L37" s="82"/>
      <c r="M37" s="55"/>
      <c r="N37" s="82"/>
      <c r="O37" s="55"/>
      <c r="P37" s="82"/>
    </row>
    <row r="38" spans="2:16" ht="20.100000000000001" customHeight="1" thickBot="1" x14ac:dyDescent="0.3">
      <c r="B38" s="84" t="s">
        <v>172</v>
      </c>
      <c r="C38" s="55"/>
      <c r="D38" s="82"/>
      <c r="E38" s="55">
        <v>2</v>
      </c>
      <c r="F38" s="82">
        <v>7694.92</v>
      </c>
      <c r="G38" s="55"/>
      <c r="H38" s="82"/>
      <c r="I38" s="55"/>
      <c r="J38" s="82"/>
      <c r="K38" s="55"/>
      <c r="L38" s="82"/>
      <c r="M38" s="55"/>
      <c r="N38" s="82"/>
      <c r="O38" s="55">
        <f t="shared" ref="O38:O56" si="4">E38+G38+I38+M38</f>
        <v>2</v>
      </c>
      <c r="P38" s="82">
        <f t="shared" ref="P38:P56" si="5">F38+H38+J38+N38</f>
        <v>7694.92</v>
      </c>
    </row>
    <row r="39" spans="2:16" ht="20.100000000000001" customHeight="1" thickBot="1" x14ac:dyDescent="0.3">
      <c r="B39" s="84" t="s">
        <v>174</v>
      </c>
      <c r="C39" s="55"/>
      <c r="D39" s="82"/>
      <c r="E39" s="55">
        <v>1</v>
      </c>
      <c r="F39" s="82">
        <v>5621.86</v>
      </c>
      <c r="G39" s="55"/>
      <c r="H39" s="82"/>
      <c r="I39" s="55"/>
      <c r="J39" s="82"/>
      <c r="K39" s="55"/>
      <c r="L39" s="82"/>
      <c r="M39" s="55"/>
      <c r="N39" s="82"/>
      <c r="O39" s="55">
        <f t="shared" si="4"/>
        <v>1</v>
      </c>
      <c r="P39" s="82">
        <f t="shared" si="5"/>
        <v>5621.86</v>
      </c>
    </row>
    <row r="40" spans="2:16" ht="20.100000000000001" customHeight="1" thickBot="1" x14ac:dyDescent="0.3">
      <c r="B40" s="84" t="s">
        <v>175</v>
      </c>
      <c r="C40" s="55"/>
      <c r="D40" s="82"/>
      <c r="E40" s="55"/>
      <c r="F40" s="82"/>
      <c r="G40" s="55"/>
      <c r="H40" s="82"/>
      <c r="I40" s="55"/>
      <c r="J40" s="82"/>
      <c r="K40" s="55"/>
      <c r="L40" s="82"/>
      <c r="M40" s="55">
        <v>3</v>
      </c>
      <c r="N40" s="82">
        <v>59022.92</v>
      </c>
      <c r="O40" s="55">
        <f t="shared" si="4"/>
        <v>3</v>
      </c>
      <c r="P40" s="82">
        <f t="shared" si="5"/>
        <v>59022.92</v>
      </c>
    </row>
    <row r="41" spans="2:16" ht="20.100000000000001" customHeight="1" thickBot="1" x14ac:dyDescent="0.3">
      <c r="B41" s="84" t="s">
        <v>176</v>
      </c>
      <c r="C41" s="55"/>
      <c r="D41" s="82"/>
      <c r="E41" s="55"/>
      <c r="F41" s="82"/>
      <c r="G41" s="55"/>
      <c r="H41" s="82"/>
      <c r="I41" s="55"/>
      <c r="J41" s="82"/>
      <c r="K41" s="55"/>
      <c r="L41" s="82"/>
      <c r="M41" s="55">
        <v>12</v>
      </c>
      <c r="N41" s="82">
        <v>141819.5</v>
      </c>
      <c r="O41" s="55">
        <f t="shared" si="4"/>
        <v>12</v>
      </c>
      <c r="P41" s="82">
        <f t="shared" si="5"/>
        <v>141819.5</v>
      </c>
    </row>
    <row r="42" spans="2:16" ht="20.100000000000001" customHeight="1" thickBot="1" x14ac:dyDescent="0.3">
      <c r="B42" s="84" t="s">
        <v>177</v>
      </c>
      <c r="C42" s="55"/>
      <c r="D42" s="82"/>
      <c r="E42" s="55">
        <v>84</v>
      </c>
      <c r="F42" s="82">
        <v>1513460.01</v>
      </c>
      <c r="G42" s="55"/>
      <c r="H42" s="82"/>
      <c r="I42" s="55"/>
      <c r="J42" s="82"/>
      <c r="K42" s="55"/>
      <c r="L42" s="82"/>
      <c r="M42" s="55">
        <v>85</v>
      </c>
      <c r="N42" s="82">
        <v>992429.78</v>
      </c>
      <c r="O42" s="55">
        <f t="shared" si="4"/>
        <v>169</v>
      </c>
      <c r="P42" s="82">
        <f t="shared" si="5"/>
        <v>2505889.79</v>
      </c>
    </row>
    <row r="43" spans="2:16" ht="20.100000000000001" customHeight="1" thickBot="1" x14ac:dyDescent="0.3">
      <c r="B43" s="84" t="s">
        <v>178</v>
      </c>
      <c r="C43" s="55"/>
      <c r="D43" s="82"/>
      <c r="E43" s="55">
        <v>7</v>
      </c>
      <c r="F43" s="82">
        <v>78900.08</v>
      </c>
      <c r="G43" s="55"/>
      <c r="H43" s="82"/>
      <c r="I43" s="55"/>
      <c r="J43" s="82"/>
      <c r="K43" s="55"/>
      <c r="L43" s="82"/>
      <c r="M43" s="55">
        <v>13</v>
      </c>
      <c r="N43" s="82">
        <v>162099.35999999999</v>
      </c>
      <c r="O43" s="55">
        <f t="shared" si="4"/>
        <v>20</v>
      </c>
      <c r="P43" s="82">
        <f t="shared" si="5"/>
        <v>240999.44</v>
      </c>
    </row>
    <row r="44" spans="2:16" ht="20.100000000000001" customHeight="1" thickBot="1" x14ac:dyDescent="0.3">
      <c r="B44" s="85" t="s">
        <v>179</v>
      </c>
      <c r="C44" s="55"/>
      <c r="D44" s="82"/>
      <c r="E44" s="55">
        <v>1</v>
      </c>
      <c r="F44" s="82">
        <v>4796.4799999999996</v>
      </c>
      <c r="G44" s="55"/>
      <c r="H44" s="82"/>
      <c r="I44" s="55"/>
      <c r="J44" s="82"/>
      <c r="K44" s="55"/>
      <c r="L44" s="82"/>
      <c r="M44" s="55">
        <v>14</v>
      </c>
      <c r="N44" s="82">
        <v>206227.38</v>
      </c>
      <c r="O44" s="55">
        <f t="shared" si="4"/>
        <v>15</v>
      </c>
      <c r="P44" s="82">
        <f t="shared" si="5"/>
        <v>211023.86000000002</v>
      </c>
    </row>
    <row r="45" spans="2:16" ht="20.100000000000001" customHeight="1" thickBot="1" x14ac:dyDescent="0.3">
      <c r="B45" s="84" t="s">
        <v>180</v>
      </c>
      <c r="C45" s="55"/>
      <c r="D45" s="82"/>
      <c r="E45" s="55"/>
      <c r="F45" s="82"/>
      <c r="G45" s="55"/>
      <c r="H45" s="82"/>
      <c r="I45" s="55"/>
      <c r="J45" s="82"/>
      <c r="K45" s="55"/>
      <c r="L45" s="82"/>
      <c r="M45" s="55">
        <v>1</v>
      </c>
      <c r="N45" s="82">
        <v>899.31</v>
      </c>
      <c r="O45" s="55">
        <f t="shared" si="4"/>
        <v>1</v>
      </c>
      <c r="P45" s="82">
        <f t="shared" si="5"/>
        <v>899.31</v>
      </c>
    </row>
    <row r="46" spans="2:16" ht="20.100000000000001" customHeight="1" thickBot="1" x14ac:dyDescent="0.3">
      <c r="B46" s="84" t="s">
        <v>181</v>
      </c>
      <c r="C46" s="55"/>
      <c r="D46" s="82"/>
      <c r="E46" s="55">
        <v>1</v>
      </c>
      <c r="F46" s="82">
        <v>20378.169999999998</v>
      </c>
      <c r="G46" s="55"/>
      <c r="H46" s="82"/>
      <c r="I46" s="55"/>
      <c r="J46" s="82"/>
      <c r="K46" s="55"/>
      <c r="L46" s="82"/>
      <c r="M46" s="55">
        <v>2</v>
      </c>
      <c r="N46" s="82">
        <v>3232.24</v>
      </c>
      <c r="O46" s="55">
        <f t="shared" si="4"/>
        <v>3</v>
      </c>
      <c r="P46" s="82">
        <f t="shared" si="5"/>
        <v>23610.409999999996</v>
      </c>
    </row>
    <row r="47" spans="2:16" ht="20.100000000000001" customHeight="1" thickBot="1" x14ac:dyDescent="0.3">
      <c r="B47" s="84" t="s">
        <v>182</v>
      </c>
      <c r="C47" s="55"/>
      <c r="D47" s="82"/>
      <c r="E47" s="55">
        <v>1</v>
      </c>
      <c r="F47" s="82">
        <v>5490.08</v>
      </c>
      <c r="G47" s="55"/>
      <c r="H47" s="82"/>
      <c r="I47" s="55"/>
      <c r="J47" s="82"/>
      <c r="K47" s="55"/>
      <c r="L47" s="82"/>
      <c r="M47" s="55"/>
      <c r="N47" s="82"/>
      <c r="O47" s="55">
        <f t="shared" si="4"/>
        <v>1</v>
      </c>
      <c r="P47" s="82">
        <f t="shared" si="5"/>
        <v>5490.08</v>
      </c>
    </row>
    <row r="48" spans="2:16" ht="20.100000000000001" customHeight="1" thickBot="1" x14ac:dyDescent="0.3">
      <c r="B48" s="84" t="s">
        <v>173</v>
      </c>
      <c r="C48" s="55"/>
      <c r="D48" s="82"/>
      <c r="E48" s="55">
        <v>10</v>
      </c>
      <c r="F48" s="82">
        <v>24257.48</v>
      </c>
      <c r="G48" s="55"/>
      <c r="H48" s="82"/>
      <c r="I48" s="55"/>
      <c r="J48" s="82"/>
      <c r="K48" s="55"/>
      <c r="L48" s="82"/>
      <c r="M48" s="55">
        <v>281</v>
      </c>
      <c r="N48" s="82">
        <v>2697481.42</v>
      </c>
      <c r="O48" s="55">
        <f t="shared" si="4"/>
        <v>291</v>
      </c>
      <c r="P48" s="82">
        <f t="shared" si="5"/>
        <v>2721738.9</v>
      </c>
    </row>
    <row r="49" spans="2:16" ht="20.100000000000001" customHeight="1" thickBot="1" x14ac:dyDescent="0.3">
      <c r="B49" s="84" t="s">
        <v>183</v>
      </c>
      <c r="C49" s="55"/>
      <c r="D49" s="82"/>
      <c r="E49" s="55">
        <v>5</v>
      </c>
      <c r="F49" s="82">
        <v>80113.62</v>
      </c>
      <c r="G49" s="55"/>
      <c r="H49" s="82"/>
      <c r="I49" s="55"/>
      <c r="J49" s="82"/>
      <c r="K49" s="55"/>
      <c r="L49" s="82"/>
      <c r="M49" s="55">
        <v>23</v>
      </c>
      <c r="N49" s="82">
        <v>327259.69</v>
      </c>
      <c r="O49" s="55">
        <f t="shared" si="4"/>
        <v>28</v>
      </c>
      <c r="P49" s="82">
        <f t="shared" si="5"/>
        <v>407373.31</v>
      </c>
    </row>
    <row r="50" spans="2:16" ht="20.100000000000001" customHeight="1" thickBot="1" x14ac:dyDescent="0.3">
      <c r="B50" s="84" t="s">
        <v>184</v>
      </c>
      <c r="C50" s="55"/>
      <c r="D50" s="82"/>
      <c r="E50" s="55">
        <v>1</v>
      </c>
      <c r="F50" s="82">
        <v>2675.92</v>
      </c>
      <c r="G50" s="55"/>
      <c r="H50" s="82"/>
      <c r="I50" s="55"/>
      <c r="J50" s="82"/>
      <c r="K50" s="55"/>
      <c r="L50" s="82"/>
      <c r="M50" s="55">
        <v>10</v>
      </c>
      <c r="N50" s="82">
        <v>41291.370000000003</v>
      </c>
      <c r="O50" s="55">
        <f t="shared" si="4"/>
        <v>11</v>
      </c>
      <c r="P50" s="82">
        <f t="shared" si="5"/>
        <v>43967.29</v>
      </c>
    </row>
    <row r="51" spans="2:16" ht="20.100000000000001" customHeight="1" thickBot="1" x14ac:dyDescent="0.3">
      <c r="B51" s="84" t="s">
        <v>185</v>
      </c>
      <c r="C51" s="55"/>
      <c r="D51" s="82"/>
      <c r="E51" s="55">
        <v>1</v>
      </c>
      <c r="F51" s="82">
        <v>300</v>
      </c>
      <c r="G51" s="55"/>
      <c r="H51" s="82"/>
      <c r="I51" s="55"/>
      <c r="J51" s="82"/>
      <c r="K51" s="55"/>
      <c r="L51" s="82"/>
      <c r="M51" s="55"/>
      <c r="N51" s="82"/>
      <c r="O51" s="55">
        <f t="shared" si="4"/>
        <v>1</v>
      </c>
      <c r="P51" s="82">
        <f t="shared" si="5"/>
        <v>300</v>
      </c>
    </row>
    <row r="52" spans="2:16" ht="20.100000000000001" customHeight="1" thickBot="1" x14ac:dyDescent="0.3">
      <c r="B52" s="84" t="s">
        <v>189</v>
      </c>
      <c r="C52" s="55"/>
      <c r="D52" s="82"/>
      <c r="E52" s="55">
        <v>9</v>
      </c>
      <c r="F52" s="82">
        <v>33490.26</v>
      </c>
      <c r="G52" s="55"/>
      <c r="H52" s="82"/>
      <c r="I52" s="55"/>
      <c r="J52" s="82"/>
      <c r="K52" s="55"/>
      <c r="L52" s="82"/>
      <c r="M52" s="55">
        <v>75</v>
      </c>
      <c r="N52" s="82">
        <v>828801.38</v>
      </c>
      <c r="O52" s="55">
        <f t="shared" si="4"/>
        <v>84</v>
      </c>
      <c r="P52" s="82">
        <f t="shared" si="5"/>
        <v>862291.64</v>
      </c>
    </row>
    <row r="53" spans="2:16" ht="20.100000000000001" customHeight="1" thickBot="1" x14ac:dyDescent="0.3">
      <c r="B53" s="84" t="s">
        <v>186</v>
      </c>
      <c r="C53" s="55"/>
      <c r="D53" s="82"/>
      <c r="E53" s="55">
        <v>2</v>
      </c>
      <c r="F53" s="82">
        <v>10171.31</v>
      </c>
      <c r="G53" s="55"/>
      <c r="H53" s="82"/>
      <c r="I53" s="55"/>
      <c r="J53" s="82"/>
      <c r="K53" s="55"/>
      <c r="L53" s="82"/>
      <c r="M53" s="55">
        <v>3</v>
      </c>
      <c r="N53" s="82">
        <v>14401.92</v>
      </c>
      <c r="O53" s="55">
        <f t="shared" si="4"/>
        <v>5</v>
      </c>
      <c r="P53" s="82">
        <f t="shared" si="5"/>
        <v>24573.23</v>
      </c>
    </row>
    <row r="54" spans="2:16" ht="20.100000000000001" customHeight="1" thickBot="1" x14ac:dyDescent="0.3">
      <c r="B54" s="84" t="s">
        <v>187</v>
      </c>
      <c r="C54" s="55"/>
      <c r="D54" s="82"/>
      <c r="E54" s="55">
        <v>14</v>
      </c>
      <c r="F54" s="82">
        <v>171974.42</v>
      </c>
      <c r="G54" s="55"/>
      <c r="H54" s="82"/>
      <c r="I54" s="55"/>
      <c r="J54" s="82"/>
      <c r="K54" s="55"/>
      <c r="L54" s="82"/>
      <c r="M54" s="55">
        <v>34</v>
      </c>
      <c r="N54" s="82">
        <v>197636.64</v>
      </c>
      <c r="O54" s="55">
        <f t="shared" si="4"/>
        <v>48</v>
      </c>
      <c r="P54" s="82">
        <f t="shared" si="5"/>
        <v>369611.06000000006</v>
      </c>
    </row>
    <row r="55" spans="2:16" ht="20.100000000000001" customHeight="1" thickBot="1" x14ac:dyDescent="0.3">
      <c r="B55" s="84" t="s">
        <v>188</v>
      </c>
      <c r="C55" s="55"/>
      <c r="D55" s="82"/>
      <c r="E55" s="55"/>
      <c r="F55" s="82"/>
      <c r="G55" s="55"/>
      <c r="H55" s="82"/>
      <c r="I55" s="55"/>
      <c r="J55" s="82"/>
      <c r="K55" s="55"/>
      <c r="L55" s="82"/>
      <c r="M55" s="55">
        <v>1</v>
      </c>
      <c r="N55" s="82">
        <v>848.88</v>
      </c>
      <c r="O55" s="55">
        <f t="shared" si="4"/>
        <v>1</v>
      </c>
      <c r="P55" s="82">
        <f t="shared" si="5"/>
        <v>848.88</v>
      </c>
    </row>
    <row r="56" spans="2:16" ht="20.100000000000001" customHeight="1" thickBot="1" x14ac:dyDescent="0.3">
      <c r="B56" s="84" t="s">
        <v>190</v>
      </c>
      <c r="C56" s="55"/>
      <c r="D56" s="82"/>
      <c r="E56" s="55">
        <v>5</v>
      </c>
      <c r="F56" s="82">
        <v>72014.48</v>
      </c>
      <c r="G56" s="55"/>
      <c r="H56" s="82"/>
      <c r="I56" s="55"/>
      <c r="J56" s="82"/>
      <c r="K56" s="55"/>
      <c r="L56" s="82"/>
      <c r="M56" s="55">
        <v>17</v>
      </c>
      <c r="N56" s="82">
        <v>102604.1</v>
      </c>
      <c r="O56" s="55">
        <f t="shared" si="4"/>
        <v>22</v>
      </c>
      <c r="P56" s="82">
        <f t="shared" si="5"/>
        <v>174618.58000000002</v>
      </c>
    </row>
    <row r="57" spans="2:16" ht="20.100000000000001" customHeight="1" thickBot="1" x14ac:dyDescent="0.3">
      <c r="B57" s="84" t="s">
        <v>191</v>
      </c>
      <c r="C57" s="55"/>
      <c r="D57" s="82"/>
      <c r="E57" s="55"/>
      <c r="F57" s="82"/>
      <c r="G57" s="55"/>
      <c r="H57" s="82"/>
      <c r="I57" s="55"/>
      <c r="J57" s="82"/>
      <c r="K57" s="55"/>
      <c r="L57" s="82"/>
      <c r="M57" s="55"/>
      <c r="N57" s="82"/>
      <c r="O57" s="55"/>
      <c r="P57" s="82"/>
    </row>
    <row r="58" spans="2:16" ht="20.100000000000001" customHeight="1" thickBot="1" x14ac:dyDescent="0.3">
      <c r="B58" s="84" t="s">
        <v>192</v>
      </c>
      <c r="C58" s="55"/>
      <c r="D58" s="82"/>
      <c r="E58" s="55">
        <v>2</v>
      </c>
      <c r="F58" s="82">
        <v>1271.6600000000001</v>
      </c>
      <c r="G58" s="55"/>
      <c r="H58" s="82"/>
      <c r="I58" s="55"/>
      <c r="J58" s="82"/>
      <c r="K58" s="55"/>
      <c r="L58" s="82"/>
      <c r="M58" s="55">
        <v>4</v>
      </c>
      <c r="N58" s="82">
        <v>37369.589999999997</v>
      </c>
      <c r="O58" s="55">
        <f t="shared" ref="O58:P62" si="6">E58+G58+I58+M58</f>
        <v>6</v>
      </c>
      <c r="P58" s="82">
        <f t="shared" si="6"/>
        <v>38641.25</v>
      </c>
    </row>
    <row r="59" spans="2:16" ht="20.100000000000001" customHeight="1" thickBot="1" x14ac:dyDescent="0.3">
      <c r="B59" s="84" t="s">
        <v>193</v>
      </c>
      <c r="C59" s="55"/>
      <c r="D59" s="82"/>
      <c r="E59" s="55">
        <v>1</v>
      </c>
      <c r="F59" s="82">
        <v>226.88</v>
      </c>
      <c r="G59" s="55"/>
      <c r="H59" s="82"/>
      <c r="I59" s="55"/>
      <c r="J59" s="82"/>
      <c r="K59" s="55"/>
      <c r="L59" s="82"/>
      <c r="M59" s="55">
        <v>62</v>
      </c>
      <c r="N59" s="82">
        <v>607619.65</v>
      </c>
      <c r="O59" s="55">
        <f t="shared" si="6"/>
        <v>63</v>
      </c>
      <c r="P59" s="82">
        <f t="shared" si="6"/>
        <v>607846.53</v>
      </c>
    </row>
    <row r="60" spans="2:16" ht="20.100000000000001" customHeight="1" thickBot="1" x14ac:dyDescent="0.3">
      <c r="B60" s="84" t="s">
        <v>194</v>
      </c>
      <c r="C60" s="55"/>
      <c r="D60" s="82"/>
      <c r="E60" s="55">
        <v>4</v>
      </c>
      <c r="F60" s="82">
        <v>54579.87</v>
      </c>
      <c r="G60" s="55"/>
      <c r="H60" s="82"/>
      <c r="I60" s="55"/>
      <c r="J60" s="82"/>
      <c r="K60" s="55"/>
      <c r="L60" s="82"/>
      <c r="M60" s="55">
        <v>7</v>
      </c>
      <c r="N60" s="82">
        <v>103186.57</v>
      </c>
      <c r="O60" s="55">
        <f t="shared" si="6"/>
        <v>11</v>
      </c>
      <c r="P60" s="82">
        <f t="shared" si="6"/>
        <v>157766.44</v>
      </c>
    </row>
    <row r="61" spans="2:16" ht="20.100000000000001" customHeight="1" thickBot="1" x14ac:dyDescent="0.3">
      <c r="B61" s="84" t="s">
        <v>196</v>
      </c>
      <c r="C61" s="55"/>
      <c r="D61" s="82"/>
      <c r="E61" s="55">
        <v>1</v>
      </c>
      <c r="F61" s="82">
        <v>7726.21</v>
      </c>
      <c r="G61" s="55"/>
      <c r="H61" s="82"/>
      <c r="I61" s="55"/>
      <c r="J61" s="82"/>
      <c r="K61" s="55"/>
      <c r="L61" s="82"/>
      <c r="M61" s="55"/>
      <c r="N61" s="82"/>
      <c r="O61" s="55">
        <f t="shared" si="6"/>
        <v>1</v>
      </c>
      <c r="P61" s="82">
        <f t="shared" si="6"/>
        <v>7726.21</v>
      </c>
    </row>
    <row r="62" spans="2:16" ht="20.100000000000001" customHeight="1" thickBot="1" x14ac:dyDescent="0.3">
      <c r="B62" s="84" t="s">
        <v>197</v>
      </c>
      <c r="C62" s="55"/>
      <c r="D62" s="82"/>
      <c r="E62" s="55">
        <v>14</v>
      </c>
      <c r="F62" s="82">
        <v>97522.55</v>
      </c>
      <c r="G62" s="55"/>
      <c r="H62" s="82"/>
      <c r="I62" s="55"/>
      <c r="J62" s="82"/>
      <c r="K62" s="55"/>
      <c r="L62" s="82"/>
      <c r="M62" s="55">
        <v>4</v>
      </c>
      <c r="N62" s="82">
        <v>18740.39</v>
      </c>
      <c r="O62" s="55">
        <f t="shared" si="6"/>
        <v>18</v>
      </c>
      <c r="P62" s="82">
        <f t="shared" si="6"/>
        <v>116262.94</v>
      </c>
    </row>
    <row r="63" spans="2:16" ht="20.100000000000001" customHeight="1" thickBot="1" x14ac:dyDescent="0.3">
      <c r="B63" s="84" t="s">
        <v>98</v>
      </c>
      <c r="C63" s="55"/>
      <c r="D63" s="82"/>
      <c r="E63" s="55"/>
      <c r="F63" s="82"/>
      <c r="G63" s="55"/>
      <c r="H63" s="82"/>
      <c r="I63" s="55"/>
      <c r="J63" s="82"/>
      <c r="K63" s="55"/>
      <c r="L63" s="82"/>
      <c r="M63" s="55"/>
      <c r="N63" s="82"/>
      <c r="O63" s="55"/>
      <c r="P63" s="82"/>
    </row>
    <row r="64" spans="2:16" ht="20.100000000000001" customHeight="1" thickBot="1" x14ac:dyDescent="0.3">
      <c r="B64" s="84" t="s">
        <v>99</v>
      </c>
      <c r="C64" s="55"/>
      <c r="D64" s="82"/>
      <c r="E64" s="55">
        <v>1</v>
      </c>
      <c r="F64" s="82">
        <v>2040.01</v>
      </c>
      <c r="G64" s="55"/>
      <c r="H64" s="82"/>
      <c r="I64" s="55"/>
      <c r="J64" s="82"/>
      <c r="K64" s="55"/>
      <c r="L64" s="82"/>
      <c r="M64" s="55">
        <v>5</v>
      </c>
      <c r="N64" s="82">
        <v>48577.83</v>
      </c>
      <c r="O64" s="55">
        <f>E64+G64+I64+M64</f>
        <v>6</v>
      </c>
      <c r="P64" s="82">
        <f>F64+H64+J64+N64</f>
        <v>50617.840000000004</v>
      </c>
    </row>
    <row r="65" spans="2:17" s="64" customFormat="1" ht="20.100000000000001" customHeight="1" thickBot="1" x14ac:dyDescent="0.3">
      <c r="B65" s="79" t="s">
        <v>114</v>
      </c>
      <c r="C65" s="87"/>
      <c r="D65" s="88"/>
      <c r="E65" s="89">
        <f>SUM(E13:E64)</f>
        <v>350</v>
      </c>
      <c r="F65" s="88">
        <f>SUM(F13:F64)</f>
        <v>3962292.2899999991</v>
      </c>
      <c r="G65" s="89"/>
      <c r="H65" s="88"/>
      <c r="I65" s="89"/>
      <c r="J65" s="88"/>
      <c r="K65" s="89"/>
      <c r="L65" s="88"/>
      <c r="M65" s="90">
        <f>SUM(M13:M64)</f>
        <v>1572</v>
      </c>
      <c r="N65" s="88">
        <f>SUM(N13:N64)</f>
        <v>13571843.390000002</v>
      </c>
      <c r="O65" s="89">
        <f>SUM(O13:O64)</f>
        <v>1922</v>
      </c>
      <c r="P65" s="88">
        <f>SUM(P13:P64)</f>
        <v>17534135.680000003</v>
      </c>
      <c r="Q65" s="86"/>
    </row>
    <row r="66" spans="2:17" x14ac:dyDescent="0.25">
      <c r="B66" s="72"/>
    </row>
    <row r="67" spans="2:17" x14ac:dyDescent="0.25">
      <c r="B67" s="68"/>
    </row>
    <row r="68" spans="2:17" x14ac:dyDescent="0.25">
      <c r="B68" s="68"/>
    </row>
    <row r="69" spans="2:17" x14ac:dyDescent="0.25">
      <c r="B69" s="68"/>
    </row>
    <row r="70" spans="2:17" x14ac:dyDescent="0.25">
      <c r="B70" s="68"/>
    </row>
    <row r="71" spans="2:17" x14ac:dyDescent="0.25">
      <c r="B71" s="68"/>
    </row>
    <row r="72" spans="2:17" x14ac:dyDescent="0.25">
      <c r="B72" s="68"/>
    </row>
    <row r="73" spans="2:17" x14ac:dyDescent="0.25">
      <c r="B73" s="68"/>
    </row>
    <row r="74" spans="2:17" x14ac:dyDescent="0.25">
      <c r="B74" s="68"/>
    </row>
    <row r="75" spans="2:17" x14ac:dyDescent="0.25">
      <c r="B75" s="68"/>
    </row>
    <row r="76" spans="2:17" x14ac:dyDescent="0.25">
      <c r="B76" s="68"/>
    </row>
    <row r="77" spans="2:17" x14ac:dyDescent="0.25">
      <c r="B77" s="68"/>
    </row>
    <row r="78" spans="2:17" x14ac:dyDescent="0.25">
      <c r="B78" s="68"/>
    </row>
    <row r="79" spans="2:17" x14ac:dyDescent="0.25">
      <c r="B79" s="68"/>
    </row>
    <row r="80" spans="2:17" x14ac:dyDescent="0.25">
      <c r="B80" s="68"/>
    </row>
    <row r="81" spans="2:2" x14ac:dyDescent="0.25">
      <c r="B81" s="68"/>
    </row>
    <row r="82" spans="2:2" x14ac:dyDescent="0.25">
      <c r="B82" s="68"/>
    </row>
    <row r="83" spans="2:2" x14ac:dyDescent="0.25">
      <c r="B83" s="68"/>
    </row>
    <row r="84" spans="2:2" x14ac:dyDescent="0.25">
      <c r="B84" s="70"/>
    </row>
    <row r="85" spans="2:2" x14ac:dyDescent="0.25">
      <c r="B85" s="70"/>
    </row>
    <row r="86" spans="2:2" x14ac:dyDescent="0.25">
      <c r="B86" s="67"/>
    </row>
    <row r="87" spans="2:2" x14ac:dyDescent="0.25">
      <c r="B87" s="67"/>
    </row>
  </sheetData>
  <mergeCells count="7">
    <mergeCell ref="M11:N11"/>
    <mergeCell ref="O11:P11"/>
    <mergeCell ref="C11:D11"/>
    <mergeCell ref="K11:L11"/>
    <mergeCell ref="E11:F11"/>
    <mergeCell ref="G11:H11"/>
    <mergeCell ref="I11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filterMode="1"/>
  <dimension ref="A1:I112"/>
  <sheetViews>
    <sheetView showGridLines="0" topLeftCell="A88" workbookViewId="0">
      <selection activeCell="E35" sqref="E35:E109"/>
    </sheetView>
  </sheetViews>
  <sheetFormatPr baseColWidth="10" defaultRowHeight="15" x14ac:dyDescent="0.25"/>
  <cols>
    <col min="1" max="1" width="22.42578125" customWidth="1"/>
    <col min="2" max="2" width="23" customWidth="1"/>
    <col min="4" max="4" width="14.85546875" style="4" customWidth="1"/>
    <col min="5" max="5" width="18.7109375" customWidth="1"/>
  </cols>
  <sheetData>
    <row r="1" spans="2:5" s="43" customFormat="1" ht="20.25" customHeight="1" x14ac:dyDescent="0.25"/>
    <row r="2" spans="2:5" s="43" customFormat="1" x14ac:dyDescent="0.25"/>
    <row r="3" spans="2:5" s="43" customFormat="1" ht="27" customHeight="1" x14ac:dyDescent="0.25">
      <c r="B3" s="47"/>
      <c r="D3" s="48"/>
      <c r="E3" s="49"/>
    </row>
    <row r="4" spans="2:5" s="43" customFormat="1" ht="27" customHeight="1" x14ac:dyDescent="0.25">
      <c r="B4" s="47"/>
      <c r="D4" s="48"/>
      <c r="E4" s="49"/>
    </row>
    <row r="5" spans="2:5" s="43" customFormat="1" ht="27" customHeight="1" x14ac:dyDescent="0.25">
      <c r="B5" s="47"/>
      <c r="D5" s="48"/>
      <c r="E5" s="49"/>
    </row>
    <row r="6" spans="2:5" s="43" customFormat="1" ht="27" customHeight="1" x14ac:dyDescent="0.25">
      <c r="B6" s="47"/>
      <c r="D6" s="48"/>
      <c r="E6" s="49"/>
    </row>
    <row r="17" spans="1:6" ht="15.75" x14ac:dyDescent="0.25">
      <c r="F17" s="45"/>
    </row>
    <row r="18" spans="1:6" s="15" customFormat="1" ht="33" customHeight="1" x14ac:dyDescent="0.25"/>
    <row r="19" spans="1:6" s="15" customFormat="1" ht="19.5" customHeight="1" x14ac:dyDescent="0.25"/>
    <row r="20" spans="1:6" s="15" customFormat="1" x14ac:dyDescent="0.25"/>
    <row r="21" spans="1:6" s="15" customFormat="1" x14ac:dyDescent="0.25"/>
    <row r="22" spans="1:6" s="15" customFormat="1" ht="18" x14ac:dyDescent="0.25">
      <c r="A22" s="101" t="s">
        <v>64</v>
      </c>
      <c r="B22" s="101"/>
      <c r="C22" s="101"/>
    </row>
    <row r="23" spans="1:6" s="15" customFormat="1" ht="15.75" x14ac:dyDescent="0.25">
      <c r="A23" s="102" t="s">
        <v>61</v>
      </c>
      <c r="B23" s="102"/>
      <c r="C23" s="102"/>
    </row>
    <row r="24" spans="1:6" ht="33" customHeight="1" x14ac:dyDescent="0.25"/>
    <row r="25" spans="1:6" x14ac:dyDescent="0.25">
      <c r="A25" s="20" t="s">
        <v>0</v>
      </c>
      <c r="B25" s="20" t="s">
        <v>111</v>
      </c>
      <c r="C25" s="20" t="s">
        <v>1</v>
      </c>
      <c r="D25" s="20" t="s">
        <v>97</v>
      </c>
      <c r="E25" s="21" t="s">
        <v>49</v>
      </c>
    </row>
    <row r="26" spans="1:6" ht="30" hidden="1" x14ac:dyDescent="0.25">
      <c r="A26" s="9" t="s">
        <v>2</v>
      </c>
      <c r="B26" s="40" t="s">
        <v>100</v>
      </c>
      <c r="C26" s="9" t="s">
        <v>6</v>
      </c>
      <c r="D26" s="10">
        <v>23</v>
      </c>
      <c r="E26" s="11">
        <v>189375.55</v>
      </c>
    </row>
    <row r="27" spans="1:6" ht="30" hidden="1" x14ac:dyDescent="0.25">
      <c r="A27" s="9" t="s">
        <v>2</v>
      </c>
      <c r="B27" s="9" t="s">
        <v>100</v>
      </c>
      <c r="C27" s="9" t="s">
        <v>10</v>
      </c>
      <c r="D27" s="10">
        <v>2</v>
      </c>
      <c r="E27" s="11">
        <v>42262.41</v>
      </c>
    </row>
    <row r="28" spans="1:6" ht="30" hidden="1" x14ac:dyDescent="0.25">
      <c r="A28" s="9" t="s">
        <v>2</v>
      </c>
      <c r="B28" s="9" t="s">
        <v>100</v>
      </c>
      <c r="C28" s="9" t="s">
        <v>12</v>
      </c>
      <c r="D28" s="10">
        <v>4</v>
      </c>
      <c r="E28" s="11">
        <v>83984.68</v>
      </c>
    </row>
    <row r="29" spans="1:6" ht="30" hidden="1" x14ac:dyDescent="0.25">
      <c r="A29" s="9" t="s">
        <v>2</v>
      </c>
      <c r="B29" s="9" t="s">
        <v>100</v>
      </c>
      <c r="C29" s="9" t="s">
        <v>14</v>
      </c>
      <c r="D29" s="10">
        <v>5</v>
      </c>
      <c r="E29" s="11">
        <v>50845.23</v>
      </c>
    </row>
    <row r="30" spans="1:6" ht="30" hidden="1" x14ac:dyDescent="0.25">
      <c r="A30" s="9" t="s">
        <v>2</v>
      </c>
      <c r="B30" s="9" t="s">
        <v>100</v>
      </c>
      <c r="C30" s="9" t="s">
        <v>15</v>
      </c>
      <c r="D30" s="10">
        <v>3</v>
      </c>
      <c r="E30" s="11">
        <v>28635.35</v>
      </c>
    </row>
    <row r="31" spans="1:6" ht="30" hidden="1" x14ac:dyDescent="0.25">
      <c r="A31" s="9" t="s">
        <v>2</v>
      </c>
      <c r="B31" s="9" t="s">
        <v>100</v>
      </c>
      <c r="C31" s="9" t="s">
        <v>42</v>
      </c>
      <c r="D31" s="10">
        <v>2</v>
      </c>
      <c r="E31" s="11">
        <v>7694.92</v>
      </c>
    </row>
    <row r="32" spans="1:6" ht="30" hidden="1" x14ac:dyDescent="0.25">
      <c r="A32" s="9" t="s">
        <v>2</v>
      </c>
      <c r="B32" s="9" t="s">
        <v>100</v>
      </c>
      <c r="C32" s="9" t="s">
        <v>22</v>
      </c>
      <c r="D32" s="10">
        <v>7</v>
      </c>
      <c r="E32" s="11">
        <v>78900.08</v>
      </c>
    </row>
    <row r="33" spans="1:5" ht="30" hidden="1" x14ac:dyDescent="0.25">
      <c r="A33" s="9" t="s">
        <v>2</v>
      </c>
      <c r="B33" s="9" t="s">
        <v>100</v>
      </c>
      <c r="C33" s="9" t="s">
        <v>28</v>
      </c>
      <c r="D33" s="10">
        <v>14</v>
      </c>
      <c r="E33" s="11">
        <v>171974.42</v>
      </c>
    </row>
    <row r="34" spans="1:5" hidden="1" x14ac:dyDescent="0.25">
      <c r="A34" s="9" t="s">
        <v>33</v>
      </c>
      <c r="B34" s="9" t="s">
        <v>100</v>
      </c>
      <c r="C34" s="9" t="s">
        <v>12</v>
      </c>
      <c r="D34" s="10">
        <v>1</v>
      </c>
      <c r="E34" s="11">
        <v>239.24</v>
      </c>
    </row>
    <row r="35" spans="1:5" ht="30" x14ac:dyDescent="0.25">
      <c r="A35" s="9" t="s">
        <v>35</v>
      </c>
      <c r="B35" s="40" t="s">
        <v>100</v>
      </c>
      <c r="C35" s="9" t="s">
        <v>6</v>
      </c>
      <c r="D35" s="10">
        <v>3</v>
      </c>
      <c r="E35" s="11">
        <v>19435.52</v>
      </c>
    </row>
    <row r="36" spans="1:5" ht="30" x14ac:dyDescent="0.25">
      <c r="A36" s="9" t="s">
        <v>35</v>
      </c>
      <c r="B36" s="9" t="s">
        <v>100</v>
      </c>
      <c r="C36" s="9" t="s">
        <v>10</v>
      </c>
      <c r="D36" s="10">
        <v>3</v>
      </c>
      <c r="E36" s="11">
        <v>194425.32</v>
      </c>
    </row>
    <row r="37" spans="1:5" ht="30" x14ac:dyDescent="0.25">
      <c r="A37" s="9" t="s">
        <v>35</v>
      </c>
      <c r="B37" s="9" t="s">
        <v>100</v>
      </c>
      <c r="C37" s="9" t="s">
        <v>14</v>
      </c>
      <c r="D37" s="10">
        <v>6</v>
      </c>
      <c r="E37" s="11">
        <v>13332.06</v>
      </c>
    </row>
    <row r="38" spans="1:5" ht="30" x14ac:dyDescent="0.25">
      <c r="A38" s="9" t="s">
        <v>35</v>
      </c>
      <c r="B38" s="9" t="s">
        <v>100</v>
      </c>
      <c r="C38" s="9" t="s">
        <v>15</v>
      </c>
      <c r="D38" s="10">
        <v>4</v>
      </c>
      <c r="E38" s="11">
        <v>38172.75</v>
      </c>
    </row>
    <row r="39" spans="1:5" ht="30" x14ac:dyDescent="0.25">
      <c r="A39" s="9" t="s">
        <v>35</v>
      </c>
      <c r="B39" s="9" t="s">
        <v>100</v>
      </c>
      <c r="C39" s="9" t="s">
        <v>22</v>
      </c>
      <c r="D39" s="10">
        <v>13</v>
      </c>
      <c r="E39" s="11">
        <v>162099.35999999999</v>
      </c>
    </row>
    <row r="40" spans="1:5" ht="30" x14ac:dyDescent="0.25">
      <c r="A40" s="9" t="s">
        <v>35</v>
      </c>
      <c r="B40" s="9" t="s">
        <v>100</v>
      </c>
      <c r="C40" s="9" t="s">
        <v>28</v>
      </c>
      <c r="D40" s="10">
        <v>34</v>
      </c>
      <c r="E40" s="11">
        <v>197636.64</v>
      </c>
    </row>
    <row r="41" spans="1:5" ht="30" hidden="1" x14ac:dyDescent="0.25">
      <c r="A41" s="9" t="s">
        <v>2</v>
      </c>
      <c r="B41" s="9" t="s">
        <v>89</v>
      </c>
      <c r="C41" s="9" t="s">
        <v>32</v>
      </c>
      <c r="D41" s="10">
        <v>14</v>
      </c>
      <c r="E41" s="11">
        <v>97522.55</v>
      </c>
    </row>
    <row r="42" spans="1:5" ht="30" x14ac:dyDescent="0.25">
      <c r="A42" s="9" t="s">
        <v>35</v>
      </c>
      <c r="B42" s="9" t="s">
        <v>89</v>
      </c>
      <c r="C42" s="9" t="s">
        <v>32</v>
      </c>
      <c r="D42" s="10">
        <v>4</v>
      </c>
      <c r="E42" s="11">
        <v>18740.39</v>
      </c>
    </row>
    <row r="43" spans="1:5" ht="30" hidden="1" x14ac:dyDescent="0.25">
      <c r="A43" s="9" t="s">
        <v>2</v>
      </c>
      <c r="B43" s="9" t="s">
        <v>101</v>
      </c>
      <c r="C43" s="9" t="s">
        <v>7</v>
      </c>
      <c r="D43" s="10">
        <v>5</v>
      </c>
      <c r="E43" s="11">
        <v>29917.67</v>
      </c>
    </row>
    <row r="44" spans="1:5" hidden="1" x14ac:dyDescent="0.25">
      <c r="A44" s="9" t="s">
        <v>33</v>
      </c>
      <c r="B44" s="9" t="s">
        <v>101</v>
      </c>
      <c r="C44" s="9" t="s">
        <v>7</v>
      </c>
      <c r="D44" s="10">
        <v>1</v>
      </c>
      <c r="E44" s="11">
        <v>1596.67</v>
      </c>
    </row>
    <row r="45" spans="1:5" ht="30" x14ac:dyDescent="0.25">
      <c r="A45" s="9" t="s">
        <v>35</v>
      </c>
      <c r="B45" s="9" t="s">
        <v>101</v>
      </c>
      <c r="C45" s="9" t="s">
        <v>7</v>
      </c>
      <c r="D45" s="10">
        <v>26</v>
      </c>
      <c r="E45" s="11">
        <v>310839.65999999997</v>
      </c>
    </row>
    <row r="46" spans="1:5" ht="30" hidden="1" x14ac:dyDescent="0.25">
      <c r="A46" s="9" t="s">
        <v>2</v>
      </c>
      <c r="B46" s="9" t="s">
        <v>102</v>
      </c>
      <c r="C46" s="9" t="s">
        <v>17</v>
      </c>
      <c r="D46" s="10">
        <v>11</v>
      </c>
      <c r="E46" s="11">
        <v>72455.95</v>
      </c>
    </row>
    <row r="47" spans="1:5" ht="30" x14ac:dyDescent="0.25">
      <c r="A47" s="9" t="s">
        <v>35</v>
      </c>
      <c r="B47" s="9" t="s">
        <v>102</v>
      </c>
      <c r="C47" s="9" t="s">
        <v>17</v>
      </c>
      <c r="D47" s="10">
        <v>15</v>
      </c>
      <c r="E47" s="11">
        <v>142606.53</v>
      </c>
    </row>
    <row r="48" spans="1:5" ht="30" hidden="1" x14ac:dyDescent="0.25">
      <c r="A48" s="9" t="s">
        <v>2</v>
      </c>
      <c r="B48" s="9" t="s">
        <v>90</v>
      </c>
      <c r="C48" s="9" t="s">
        <v>18</v>
      </c>
      <c r="D48" s="10">
        <v>10</v>
      </c>
      <c r="E48" s="11">
        <v>24257.48</v>
      </c>
    </row>
    <row r="49" spans="1:5" ht="45" hidden="1" x14ac:dyDescent="0.25">
      <c r="A49" s="9" t="s">
        <v>2</v>
      </c>
      <c r="B49" s="40" t="s">
        <v>90</v>
      </c>
      <c r="C49" s="9" t="s">
        <v>50</v>
      </c>
      <c r="D49" s="10">
        <v>9</v>
      </c>
      <c r="E49" s="11">
        <v>33490.26</v>
      </c>
    </row>
    <row r="50" spans="1:5" ht="30" x14ac:dyDescent="0.25">
      <c r="A50" s="9" t="s">
        <v>35</v>
      </c>
      <c r="B50" s="9" t="s">
        <v>90</v>
      </c>
      <c r="C50" s="9" t="s">
        <v>18</v>
      </c>
      <c r="D50" s="10">
        <v>281</v>
      </c>
      <c r="E50" s="11">
        <v>2697481.42</v>
      </c>
    </row>
    <row r="51" spans="1:5" ht="45" x14ac:dyDescent="0.25">
      <c r="A51" s="9" t="s">
        <v>35</v>
      </c>
      <c r="B51" s="9" t="s">
        <v>90</v>
      </c>
      <c r="C51" s="9" t="s">
        <v>26</v>
      </c>
      <c r="D51" s="10">
        <v>75</v>
      </c>
      <c r="E51" s="11">
        <v>828801.38</v>
      </c>
    </row>
    <row r="52" spans="1:5" ht="30" hidden="1" x14ac:dyDescent="0.25">
      <c r="A52" s="9" t="s">
        <v>2</v>
      </c>
      <c r="B52" s="9" t="s">
        <v>91</v>
      </c>
      <c r="C52" s="9" t="s">
        <v>11</v>
      </c>
      <c r="D52" s="10">
        <v>1</v>
      </c>
      <c r="E52" s="11">
        <v>28316.95</v>
      </c>
    </row>
    <row r="53" spans="1:5" ht="30" x14ac:dyDescent="0.25">
      <c r="A53" s="9" t="s">
        <v>35</v>
      </c>
      <c r="B53" s="9" t="s">
        <v>91</v>
      </c>
      <c r="C53" s="9" t="s">
        <v>11</v>
      </c>
      <c r="D53" s="10">
        <v>5</v>
      </c>
      <c r="E53" s="11">
        <v>43860.09</v>
      </c>
    </row>
    <row r="54" spans="1:5" ht="30" hidden="1" x14ac:dyDescent="0.25">
      <c r="A54" s="9" t="s">
        <v>2</v>
      </c>
      <c r="B54" s="9" t="s">
        <v>103</v>
      </c>
      <c r="C54" s="9" t="s">
        <v>19</v>
      </c>
      <c r="D54" s="10">
        <v>1</v>
      </c>
      <c r="E54" s="11">
        <v>5621.86</v>
      </c>
    </row>
    <row r="55" spans="1:5" ht="30" hidden="1" x14ac:dyDescent="0.25">
      <c r="A55" s="9" t="s">
        <v>2</v>
      </c>
      <c r="B55" s="9" t="s">
        <v>103</v>
      </c>
      <c r="C55" s="9" t="s">
        <v>53</v>
      </c>
      <c r="D55" s="10">
        <v>1</v>
      </c>
      <c r="E55" s="11">
        <v>5490.08</v>
      </c>
    </row>
    <row r="56" spans="1:5" ht="30" hidden="1" x14ac:dyDescent="0.25">
      <c r="A56" s="9" t="s">
        <v>2</v>
      </c>
      <c r="B56" s="9" t="s">
        <v>103</v>
      </c>
      <c r="C56" s="9" t="s">
        <v>25</v>
      </c>
      <c r="D56" s="10">
        <v>1</v>
      </c>
      <c r="E56" s="11">
        <v>300</v>
      </c>
    </row>
    <row r="57" spans="1:5" ht="30" hidden="1" x14ac:dyDescent="0.25">
      <c r="A57" s="9" t="s">
        <v>2</v>
      </c>
      <c r="B57" s="9" t="s">
        <v>103</v>
      </c>
      <c r="C57" s="9" t="s">
        <v>27</v>
      </c>
      <c r="D57" s="10">
        <v>2</v>
      </c>
      <c r="E57" s="11">
        <v>10171.31</v>
      </c>
    </row>
    <row r="58" spans="1:5" ht="30" hidden="1" x14ac:dyDescent="0.25">
      <c r="A58" s="9" t="s">
        <v>2</v>
      </c>
      <c r="B58" s="9" t="s">
        <v>103</v>
      </c>
      <c r="C58" s="9" t="s">
        <v>31</v>
      </c>
      <c r="D58" s="10">
        <v>4</v>
      </c>
      <c r="E58" s="11">
        <v>54579.87</v>
      </c>
    </row>
    <row r="59" spans="1:5" ht="30" hidden="1" x14ac:dyDescent="0.25">
      <c r="A59" s="9" t="s">
        <v>2</v>
      </c>
      <c r="B59" s="9" t="s">
        <v>103</v>
      </c>
      <c r="C59" s="9" t="s">
        <v>58</v>
      </c>
      <c r="D59" s="10">
        <v>1</v>
      </c>
      <c r="E59" s="11">
        <v>7726.21</v>
      </c>
    </row>
    <row r="60" spans="1:5" ht="30" x14ac:dyDescent="0.25">
      <c r="A60" s="9" t="s">
        <v>35</v>
      </c>
      <c r="B60" s="9" t="s">
        <v>103</v>
      </c>
      <c r="C60" s="40" t="s">
        <v>34</v>
      </c>
      <c r="D60" s="10">
        <v>2</v>
      </c>
      <c r="E60" s="11">
        <v>11579.25</v>
      </c>
    </row>
    <row r="61" spans="1:5" ht="30" x14ac:dyDescent="0.25">
      <c r="A61" s="9" t="s">
        <v>35</v>
      </c>
      <c r="B61" s="9" t="s">
        <v>103</v>
      </c>
      <c r="C61" s="9" t="s">
        <v>27</v>
      </c>
      <c r="D61" s="10">
        <v>3</v>
      </c>
      <c r="E61" s="11">
        <v>14401.92</v>
      </c>
    </row>
    <row r="62" spans="1:5" ht="30" x14ac:dyDescent="0.25">
      <c r="A62" s="9" t="s">
        <v>35</v>
      </c>
      <c r="B62" s="9" t="s">
        <v>103</v>
      </c>
      <c r="C62" s="9" t="s">
        <v>29</v>
      </c>
      <c r="D62" s="10">
        <v>1</v>
      </c>
      <c r="E62" s="11">
        <v>848.88</v>
      </c>
    </row>
    <row r="63" spans="1:5" ht="30" x14ac:dyDescent="0.25">
      <c r="A63" s="9" t="s">
        <v>35</v>
      </c>
      <c r="B63" s="9" t="s">
        <v>103</v>
      </c>
      <c r="C63" s="9" t="s">
        <v>31</v>
      </c>
      <c r="D63" s="10">
        <v>7</v>
      </c>
      <c r="E63" s="11">
        <v>103186.57</v>
      </c>
    </row>
    <row r="64" spans="1:5" ht="30" hidden="1" x14ac:dyDescent="0.25">
      <c r="A64" s="9" t="s">
        <v>2</v>
      </c>
      <c r="B64" s="9" t="s">
        <v>104</v>
      </c>
      <c r="C64" s="9" t="s">
        <v>4</v>
      </c>
      <c r="D64" s="10">
        <v>3</v>
      </c>
      <c r="E64" s="11">
        <v>19309.11</v>
      </c>
    </row>
    <row r="65" spans="1:5" ht="30" hidden="1" x14ac:dyDescent="0.25">
      <c r="A65" s="9" t="s">
        <v>2</v>
      </c>
      <c r="B65" s="9" t="s">
        <v>104</v>
      </c>
      <c r="C65" s="9" t="s">
        <v>39</v>
      </c>
      <c r="D65" s="10">
        <v>1</v>
      </c>
      <c r="E65" s="11">
        <v>1784.3</v>
      </c>
    </row>
    <row r="66" spans="1:5" ht="30" hidden="1" x14ac:dyDescent="0.25">
      <c r="A66" s="9" t="s">
        <v>2</v>
      </c>
      <c r="B66" s="9" t="s">
        <v>104</v>
      </c>
      <c r="C66" s="9" t="s">
        <v>54</v>
      </c>
      <c r="D66" s="10">
        <v>2</v>
      </c>
      <c r="E66" s="11">
        <v>1271.6600000000001</v>
      </c>
    </row>
    <row r="67" spans="1:5" ht="30" x14ac:dyDescent="0.25">
      <c r="A67" s="9" t="s">
        <v>35</v>
      </c>
      <c r="B67" s="9" t="s">
        <v>104</v>
      </c>
      <c r="C67" s="9" t="s">
        <v>4</v>
      </c>
      <c r="D67" s="10">
        <v>7</v>
      </c>
      <c r="E67" s="11">
        <v>124500.39</v>
      </c>
    </row>
    <row r="68" spans="1:5" ht="30" x14ac:dyDescent="0.25">
      <c r="A68" s="9" t="s">
        <v>35</v>
      </c>
      <c r="B68" s="9" t="s">
        <v>104</v>
      </c>
      <c r="C68" s="9" t="s">
        <v>39</v>
      </c>
      <c r="D68" s="10">
        <v>2</v>
      </c>
      <c r="E68" s="11">
        <v>2567.08</v>
      </c>
    </row>
    <row r="69" spans="1:5" ht="30" x14ac:dyDescent="0.25">
      <c r="A69" s="9" t="s">
        <v>35</v>
      </c>
      <c r="B69" s="9" t="s">
        <v>104</v>
      </c>
      <c r="C69" s="9" t="s">
        <v>40</v>
      </c>
      <c r="D69" s="10">
        <v>4</v>
      </c>
      <c r="E69" s="11">
        <v>22274.82</v>
      </c>
    </row>
    <row r="70" spans="1:5" ht="30" x14ac:dyDescent="0.25">
      <c r="A70" s="9" t="s">
        <v>35</v>
      </c>
      <c r="B70" s="9" t="s">
        <v>104</v>
      </c>
      <c r="C70" s="9" t="s">
        <v>54</v>
      </c>
      <c r="D70" s="10">
        <v>4</v>
      </c>
      <c r="E70" s="11">
        <v>37369.589999999997</v>
      </c>
    </row>
    <row r="71" spans="1:5" ht="30" hidden="1" x14ac:dyDescent="0.25">
      <c r="A71" s="9" t="s">
        <v>2</v>
      </c>
      <c r="B71" s="9" t="s">
        <v>92</v>
      </c>
      <c r="C71" s="9" t="s">
        <v>9</v>
      </c>
      <c r="D71" s="10">
        <v>59</v>
      </c>
      <c r="E71" s="11">
        <v>505183</v>
      </c>
    </row>
    <row r="72" spans="1:5" ht="30" hidden="1" x14ac:dyDescent="0.25">
      <c r="A72" s="9" t="s">
        <v>2</v>
      </c>
      <c r="B72" s="9" t="s">
        <v>92</v>
      </c>
      <c r="C72" s="9" t="s">
        <v>13</v>
      </c>
      <c r="D72" s="10">
        <v>9</v>
      </c>
      <c r="E72" s="11">
        <v>28618</v>
      </c>
    </row>
    <row r="73" spans="1:5" ht="30" hidden="1" x14ac:dyDescent="0.25">
      <c r="A73" s="9" t="s">
        <v>2</v>
      </c>
      <c r="B73" s="9" t="s">
        <v>92</v>
      </c>
      <c r="C73" s="9" t="s">
        <v>47</v>
      </c>
      <c r="D73" s="10">
        <v>5</v>
      </c>
      <c r="E73" s="11">
        <v>72014.48</v>
      </c>
    </row>
    <row r="74" spans="1:5" ht="30" hidden="1" x14ac:dyDescent="0.25">
      <c r="A74" s="9" t="s">
        <v>33</v>
      </c>
      <c r="B74" s="9" t="s">
        <v>92</v>
      </c>
      <c r="C74" s="9" t="s">
        <v>9</v>
      </c>
      <c r="D74" s="10">
        <v>2</v>
      </c>
      <c r="E74" s="11">
        <v>100695.3</v>
      </c>
    </row>
    <row r="75" spans="1:5" ht="30" x14ac:dyDescent="0.25">
      <c r="A75" s="9" t="s">
        <v>35</v>
      </c>
      <c r="B75" s="9" t="s">
        <v>92</v>
      </c>
      <c r="C75" s="9" t="s">
        <v>9</v>
      </c>
      <c r="D75" s="10">
        <v>453</v>
      </c>
      <c r="E75" s="11">
        <v>3400228.15</v>
      </c>
    </row>
    <row r="76" spans="1:5" ht="30" x14ac:dyDescent="0.25">
      <c r="A76" s="9" t="s">
        <v>35</v>
      </c>
      <c r="B76" s="9" t="s">
        <v>92</v>
      </c>
      <c r="C76" s="9" t="s">
        <v>13</v>
      </c>
      <c r="D76" s="10">
        <v>21</v>
      </c>
      <c r="E76" s="11">
        <v>201679.28</v>
      </c>
    </row>
    <row r="77" spans="1:5" ht="30" x14ac:dyDescent="0.25">
      <c r="A77" s="9" t="s">
        <v>35</v>
      </c>
      <c r="B77" s="9" t="s">
        <v>92</v>
      </c>
      <c r="C77" s="9" t="s">
        <v>44</v>
      </c>
      <c r="D77" s="10">
        <v>3</v>
      </c>
      <c r="E77" s="11">
        <v>59022.92</v>
      </c>
    </row>
    <row r="78" spans="1:5" ht="30" x14ac:dyDescent="0.25">
      <c r="A78" s="9" t="s">
        <v>35</v>
      </c>
      <c r="B78" s="9" t="s">
        <v>92</v>
      </c>
      <c r="C78" s="9" t="s">
        <v>47</v>
      </c>
      <c r="D78" s="10">
        <v>17</v>
      </c>
      <c r="E78" s="11">
        <v>102604.1</v>
      </c>
    </row>
    <row r="79" spans="1:5" ht="30" hidden="1" x14ac:dyDescent="0.25">
      <c r="A79" s="9" t="s">
        <v>2</v>
      </c>
      <c r="B79" s="9" t="s">
        <v>105</v>
      </c>
      <c r="C79" s="9" t="s">
        <v>5</v>
      </c>
      <c r="D79" s="10">
        <v>3</v>
      </c>
      <c r="E79" s="11">
        <v>13652.97</v>
      </c>
    </row>
    <row r="80" spans="1:5" ht="30" hidden="1" x14ac:dyDescent="0.25">
      <c r="A80" s="9" t="s">
        <v>2</v>
      </c>
      <c r="B80" s="9" t="s">
        <v>105</v>
      </c>
      <c r="C80" s="9" t="s">
        <v>30</v>
      </c>
      <c r="D80" s="10">
        <v>1</v>
      </c>
      <c r="E80" s="11">
        <v>226.88</v>
      </c>
    </row>
    <row r="81" spans="1:9" hidden="1" x14ac:dyDescent="0.25">
      <c r="A81" s="9" t="s">
        <v>33</v>
      </c>
      <c r="B81" s="9" t="s">
        <v>105</v>
      </c>
      <c r="C81" s="9" t="s">
        <v>5</v>
      </c>
      <c r="D81" s="10">
        <v>1</v>
      </c>
      <c r="E81" s="11">
        <v>11296.5</v>
      </c>
    </row>
    <row r="82" spans="1:9" ht="30" x14ac:dyDescent="0.25">
      <c r="A82" s="9" t="s">
        <v>35</v>
      </c>
      <c r="B82" s="9" t="s">
        <v>105</v>
      </c>
      <c r="C82" s="9" t="s">
        <v>5</v>
      </c>
      <c r="D82" s="10">
        <v>164</v>
      </c>
      <c r="E82" s="11">
        <v>509536.28</v>
      </c>
    </row>
    <row r="83" spans="1:9" ht="30" x14ac:dyDescent="0.25">
      <c r="A83" s="9" t="s">
        <v>35</v>
      </c>
      <c r="B83" s="9" t="s">
        <v>105</v>
      </c>
      <c r="C83" s="9" t="s">
        <v>38</v>
      </c>
      <c r="D83" s="10">
        <v>4</v>
      </c>
      <c r="E83" s="11">
        <v>8135.05</v>
      </c>
    </row>
    <row r="84" spans="1:9" ht="30" x14ac:dyDescent="0.25">
      <c r="A84" s="9" t="s">
        <v>35</v>
      </c>
      <c r="B84" s="9" t="s">
        <v>105</v>
      </c>
      <c r="C84" s="9" t="s">
        <v>30</v>
      </c>
      <c r="D84" s="10">
        <v>62</v>
      </c>
      <c r="E84" s="11">
        <v>607619.65</v>
      </c>
    </row>
    <row r="85" spans="1:9" ht="30" hidden="1" x14ac:dyDescent="0.25">
      <c r="A85" s="9" t="s">
        <v>2</v>
      </c>
      <c r="B85" s="9" t="s">
        <v>93</v>
      </c>
      <c r="C85" s="9" t="s">
        <v>8</v>
      </c>
      <c r="D85" s="10">
        <v>29</v>
      </c>
      <c r="E85" s="11">
        <v>388974.95</v>
      </c>
    </row>
    <row r="86" spans="1:9" ht="30" hidden="1" x14ac:dyDescent="0.25">
      <c r="A86" s="9" t="s">
        <v>2</v>
      </c>
      <c r="B86" s="9" t="s">
        <v>93</v>
      </c>
      <c r="C86" s="9" t="s">
        <v>51</v>
      </c>
      <c r="D86" s="10">
        <v>7</v>
      </c>
      <c r="E86" s="11">
        <v>39304.589999999997</v>
      </c>
    </row>
    <row r="87" spans="1:9" hidden="1" x14ac:dyDescent="0.25">
      <c r="A87" s="9" t="s">
        <v>33</v>
      </c>
      <c r="B87" s="9" t="s">
        <v>93</v>
      </c>
      <c r="C87" s="9" t="s">
        <v>51</v>
      </c>
      <c r="D87" s="10">
        <v>1</v>
      </c>
      <c r="E87" s="11">
        <v>16870.66</v>
      </c>
    </row>
    <row r="88" spans="1:9" ht="30" x14ac:dyDescent="0.25">
      <c r="A88" s="9" t="s">
        <v>35</v>
      </c>
      <c r="B88" s="9" t="s">
        <v>93</v>
      </c>
      <c r="C88" s="9" t="s">
        <v>8</v>
      </c>
      <c r="D88" s="10">
        <v>63</v>
      </c>
      <c r="E88" s="11">
        <v>405930.87</v>
      </c>
    </row>
    <row r="89" spans="1:9" ht="30" x14ac:dyDescent="0.25">
      <c r="A89" s="9" t="s">
        <v>35</v>
      </c>
      <c r="B89" s="9" t="s">
        <v>93</v>
      </c>
      <c r="C89" s="9" t="s">
        <v>51</v>
      </c>
      <c r="D89" s="10">
        <v>1</v>
      </c>
      <c r="E89" s="11">
        <v>46376.75</v>
      </c>
    </row>
    <row r="90" spans="1:9" ht="30" hidden="1" x14ac:dyDescent="0.25">
      <c r="A90" s="9" t="s">
        <v>2</v>
      </c>
      <c r="B90" s="9" t="s">
        <v>94</v>
      </c>
      <c r="C90" s="9" t="s">
        <v>3</v>
      </c>
      <c r="D90" s="10">
        <v>11</v>
      </c>
      <c r="E90" s="11">
        <v>106615.93</v>
      </c>
      <c r="F90" s="9"/>
      <c r="G90" s="9"/>
      <c r="H90" s="10"/>
      <c r="I90" s="11"/>
    </row>
    <row r="91" spans="1:9" ht="30" hidden="1" x14ac:dyDescent="0.25">
      <c r="A91" s="9" t="s">
        <v>2</v>
      </c>
      <c r="B91" s="9" t="s">
        <v>94</v>
      </c>
      <c r="C91" s="9" t="s">
        <v>60</v>
      </c>
      <c r="D91" s="10">
        <v>1</v>
      </c>
      <c r="E91" s="11">
        <v>20378.169999999998</v>
      </c>
    </row>
    <row r="92" spans="1:9" ht="30" hidden="1" x14ac:dyDescent="0.25">
      <c r="A92" s="9" t="s">
        <v>2</v>
      </c>
      <c r="B92" s="9" t="s">
        <v>94</v>
      </c>
      <c r="C92" s="9" t="s">
        <v>24</v>
      </c>
      <c r="D92" s="10">
        <v>5</v>
      </c>
      <c r="E92" s="11">
        <v>80113.62</v>
      </c>
    </row>
    <row r="93" spans="1:9" ht="30" x14ac:dyDescent="0.25">
      <c r="A93" s="9" t="s">
        <v>35</v>
      </c>
      <c r="B93" s="9" t="s">
        <v>94</v>
      </c>
      <c r="C93" s="9" t="s">
        <v>3</v>
      </c>
      <c r="D93" s="10">
        <v>93</v>
      </c>
      <c r="E93" s="11">
        <v>594931.41</v>
      </c>
    </row>
    <row r="94" spans="1:9" ht="30" x14ac:dyDescent="0.25">
      <c r="A94" s="9" t="s">
        <v>35</v>
      </c>
      <c r="B94" s="9" t="s">
        <v>94</v>
      </c>
      <c r="C94" s="9" t="s">
        <v>20</v>
      </c>
      <c r="D94" s="10">
        <v>12</v>
      </c>
      <c r="E94" s="11">
        <v>141819.5</v>
      </c>
    </row>
    <row r="95" spans="1:9" ht="30" x14ac:dyDescent="0.25">
      <c r="A95" s="9" t="s">
        <v>35</v>
      </c>
      <c r="B95" s="9" t="s">
        <v>94</v>
      </c>
      <c r="C95" s="9" t="s">
        <v>60</v>
      </c>
      <c r="D95" s="10">
        <v>2</v>
      </c>
      <c r="E95" s="11">
        <v>3232.24</v>
      </c>
    </row>
    <row r="96" spans="1:9" ht="30" x14ac:dyDescent="0.25">
      <c r="A96" s="9" t="s">
        <v>35</v>
      </c>
      <c r="B96" s="9" t="s">
        <v>94</v>
      </c>
      <c r="C96" s="9" t="s">
        <v>24</v>
      </c>
      <c r="D96" s="10">
        <v>23</v>
      </c>
      <c r="E96" s="11">
        <v>327259.69</v>
      </c>
    </row>
    <row r="97" spans="1:6" ht="30" hidden="1" x14ac:dyDescent="0.25">
      <c r="A97" s="9" t="s">
        <v>2</v>
      </c>
      <c r="B97" s="9" t="s">
        <v>106</v>
      </c>
      <c r="C97" s="9" t="s">
        <v>21</v>
      </c>
      <c r="D97" s="10">
        <v>84</v>
      </c>
      <c r="E97" s="11">
        <v>1513460.01</v>
      </c>
    </row>
    <row r="98" spans="1:6" ht="30" x14ac:dyDescent="0.25">
      <c r="A98" s="9" t="s">
        <v>35</v>
      </c>
      <c r="B98" s="9" t="s">
        <v>106</v>
      </c>
      <c r="C98" s="9" t="s">
        <v>21</v>
      </c>
      <c r="D98" s="10">
        <v>85</v>
      </c>
      <c r="E98" s="11">
        <v>992429.78</v>
      </c>
    </row>
    <row r="99" spans="1:6" ht="30" hidden="1" x14ac:dyDescent="0.25">
      <c r="A99" s="9" t="s">
        <v>2</v>
      </c>
      <c r="B99" s="9" t="s">
        <v>99</v>
      </c>
      <c r="C99" s="9" t="s">
        <v>56</v>
      </c>
      <c r="D99" s="10">
        <v>1</v>
      </c>
      <c r="E99" s="11">
        <v>2040.01</v>
      </c>
    </row>
    <row r="100" spans="1:6" ht="30" x14ac:dyDescent="0.25">
      <c r="A100" s="9" t="s">
        <v>35</v>
      </c>
      <c r="B100" s="9" t="s">
        <v>99</v>
      </c>
      <c r="C100" s="9" t="s">
        <v>56</v>
      </c>
      <c r="D100" s="10">
        <v>5</v>
      </c>
      <c r="E100" s="11">
        <v>48577.83</v>
      </c>
    </row>
    <row r="101" spans="1:6" ht="30" hidden="1" x14ac:dyDescent="0.25">
      <c r="A101" s="9" t="s">
        <v>2</v>
      </c>
      <c r="B101" s="9" t="s">
        <v>107</v>
      </c>
      <c r="C101" s="9" t="s">
        <v>23</v>
      </c>
      <c r="D101" s="10">
        <v>1</v>
      </c>
      <c r="E101" s="11">
        <v>4796.4799999999996</v>
      </c>
    </row>
    <row r="102" spans="1:6" ht="30" x14ac:dyDescent="0.25">
      <c r="A102" s="9" t="s">
        <v>35</v>
      </c>
      <c r="B102" s="9" t="s">
        <v>107</v>
      </c>
      <c r="C102" s="9" t="s">
        <v>23</v>
      </c>
      <c r="D102" s="10">
        <v>14</v>
      </c>
      <c r="E102" s="11">
        <v>206227.38</v>
      </c>
    </row>
    <row r="103" spans="1:6" ht="30" x14ac:dyDescent="0.25">
      <c r="A103" s="9" t="s">
        <v>35</v>
      </c>
      <c r="B103" s="9" t="s">
        <v>108</v>
      </c>
      <c r="C103" s="9" t="s">
        <v>45</v>
      </c>
      <c r="D103" s="10">
        <v>1</v>
      </c>
      <c r="E103" s="11">
        <v>899.31</v>
      </c>
    </row>
    <row r="104" spans="1:6" ht="30" hidden="1" x14ac:dyDescent="0.25">
      <c r="A104" s="9" t="s">
        <v>2</v>
      </c>
      <c r="B104" s="9" t="s">
        <v>109</v>
      </c>
      <c r="C104" s="9" t="s">
        <v>36</v>
      </c>
      <c r="D104" s="10">
        <v>1</v>
      </c>
      <c r="E104" s="11">
        <v>7651.01</v>
      </c>
    </row>
    <row r="105" spans="1:6" ht="30" x14ac:dyDescent="0.25">
      <c r="A105" s="9" t="s">
        <v>35</v>
      </c>
      <c r="B105" s="9" t="s">
        <v>109</v>
      </c>
      <c r="C105" s="9" t="s">
        <v>36</v>
      </c>
      <c r="D105" s="10">
        <v>3</v>
      </c>
      <c r="E105" s="11">
        <v>18207.93</v>
      </c>
    </row>
    <row r="106" spans="1:6" ht="30" x14ac:dyDescent="0.25">
      <c r="A106" s="9" t="s">
        <v>35</v>
      </c>
      <c r="B106" s="40" t="s">
        <v>109</v>
      </c>
      <c r="C106" s="9" t="s">
        <v>41</v>
      </c>
      <c r="D106" s="10">
        <v>6</v>
      </c>
      <c r="E106" s="11">
        <v>218434.26</v>
      </c>
    </row>
    <row r="107" spans="1:6" ht="30" x14ac:dyDescent="0.25">
      <c r="A107" s="9" t="s">
        <v>35</v>
      </c>
      <c r="B107" s="9" t="s">
        <v>109</v>
      </c>
      <c r="C107" s="9" t="s">
        <v>48</v>
      </c>
      <c r="D107" s="10">
        <v>31</v>
      </c>
      <c r="E107" s="11">
        <v>653240.02</v>
      </c>
    </row>
    <row r="108" spans="1:6" ht="30" hidden="1" x14ac:dyDescent="0.25">
      <c r="A108" s="9" t="s">
        <v>2</v>
      </c>
      <c r="B108" s="9" t="s">
        <v>110</v>
      </c>
      <c r="C108" s="9" t="s">
        <v>43</v>
      </c>
      <c r="D108" s="10">
        <v>1</v>
      </c>
      <c r="E108" s="11">
        <v>2675.92</v>
      </c>
    </row>
    <row r="109" spans="1:6" ht="30" x14ac:dyDescent="0.25">
      <c r="A109" s="9" t="s">
        <v>35</v>
      </c>
      <c r="B109" s="9" t="s">
        <v>110</v>
      </c>
      <c r="C109" s="9" t="s">
        <v>43</v>
      </c>
      <c r="D109" s="10">
        <v>10</v>
      </c>
      <c r="E109" s="11">
        <v>41291.370000000003</v>
      </c>
    </row>
    <row r="111" spans="1:6" x14ac:dyDescent="0.25">
      <c r="A111" s="22" t="s">
        <v>66</v>
      </c>
      <c r="B111" s="17"/>
      <c r="C111" s="18">
        <f>SUM(C26:C110)</f>
        <v>0</v>
      </c>
      <c r="D111" s="4">
        <f>SUM(D26:D109)</f>
        <v>1922</v>
      </c>
      <c r="E111" s="4">
        <f>SUM(E26:E109)</f>
        <v>17534135.68</v>
      </c>
    </row>
    <row r="112" spans="1:6" x14ac:dyDescent="0.25">
      <c r="E112" s="4"/>
      <c r="F112" s="19"/>
    </row>
  </sheetData>
  <autoFilter ref="A25:I109" xr:uid="{00000000-0009-0000-0000-000012000000}">
    <filterColumn colId="0">
      <filters>
        <filter val="Resolución Administrativa"/>
      </filters>
    </filterColumn>
    <sortState xmlns:xlrd2="http://schemas.microsoft.com/office/spreadsheetml/2017/richdata2" ref="A35:I109">
      <sortCondition ref="B25:B109"/>
    </sortState>
  </autoFilter>
  <sortState xmlns:xlrd2="http://schemas.microsoft.com/office/spreadsheetml/2017/richdata2" ref="A10:E93">
    <sortCondition ref="B9"/>
  </sortState>
  <mergeCells count="2">
    <mergeCell ref="A22:C22"/>
    <mergeCell ref="A23:C2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3073" r:id="rId3">
          <objectPr defaultSize="0" autoPict="0" r:id="rId4">
            <anchor moveWithCells="1" sizeWithCells="1">
              <from>
                <xdr:col>0</xdr:col>
                <xdr:colOff>419100</xdr:colOff>
                <xdr:row>17</xdr:row>
                <xdr:rowOff>66675</xdr:rowOff>
              </from>
              <to>
                <xdr:col>0</xdr:col>
                <xdr:colOff>1095375</xdr:colOff>
                <xdr:row>18</xdr:row>
                <xdr:rowOff>180975</xdr:rowOff>
              </to>
            </anchor>
          </objectPr>
        </oleObject>
      </mc:Choice>
      <mc:Fallback>
        <oleObject progId="Word.Picture.8" shapeId="3073" r:id="rId3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87"/>
  <sheetViews>
    <sheetView showGridLines="0" zoomScale="98" zoomScaleNormal="98" workbookViewId="0"/>
  </sheetViews>
  <sheetFormatPr baseColWidth="10" defaultRowHeight="15" x14ac:dyDescent="0.25"/>
  <cols>
    <col min="1" max="1" width="11.42578125" style="64"/>
    <col min="2" max="2" width="25.85546875" style="64" bestFit="1" customWidth="1"/>
    <col min="3" max="16" width="20.7109375" customWidth="1"/>
  </cols>
  <sheetData>
    <row r="1" spans="1:16" s="43" customFormat="1" x14ac:dyDescent="0.25">
      <c r="A1" s="64"/>
      <c r="B1" s="64"/>
    </row>
    <row r="2" spans="1:16" s="43" customFormat="1" x14ac:dyDescent="0.25">
      <c r="A2" s="64"/>
      <c r="B2" s="64"/>
    </row>
    <row r="3" spans="1:16" s="43" customFormat="1" ht="18" x14ac:dyDescent="0.25">
      <c r="A3" s="64"/>
      <c r="B3" s="64"/>
      <c r="C3" s="47"/>
      <c r="E3" s="47"/>
      <c r="G3" s="48"/>
      <c r="H3" s="49"/>
    </row>
    <row r="4" spans="1:16" s="43" customFormat="1" ht="18" x14ac:dyDescent="0.25">
      <c r="A4" s="64"/>
      <c r="B4" s="64"/>
      <c r="C4" s="47"/>
      <c r="E4" s="47"/>
      <c r="G4" s="48"/>
      <c r="H4" s="49"/>
    </row>
    <row r="5" spans="1:16" s="43" customFormat="1" ht="18" x14ac:dyDescent="0.25">
      <c r="A5" s="64"/>
      <c r="B5" s="64"/>
      <c r="C5" s="47"/>
      <c r="E5" s="47"/>
      <c r="G5" s="48"/>
      <c r="H5" s="49"/>
    </row>
    <row r="6" spans="1:16" s="43" customFormat="1" ht="18" x14ac:dyDescent="0.25">
      <c r="A6" s="64"/>
      <c r="B6" s="64"/>
      <c r="C6" s="47"/>
      <c r="E6" s="47"/>
      <c r="G6" s="48"/>
      <c r="H6" s="49"/>
    </row>
    <row r="11" spans="1:16" s="64" customFormat="1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1:16" ht="20.100000000000001" customHeight="1" thickBot="1" x14ac:dyDescent="0.3">
      <c r="B12" s="78" t="s">
        <v>1</v>
      </c>
      <c r="C12" s="54" t="s">
        <v>96</v>
      </c>
      <c r="D12" s="58" t="s">
        <v>49</v>
      </c>
      <c r="E12" s="54" t="s">
        <v>96</v>
      </c>
      <c r="F12" s="58" t="s">
        <v>49</v>
      </c>
      <c r="G12" s="54" t="s">
        <v>96</v>
      </c>
      <c r="H12" s="58" t="s">
        <v>49</v>
      </c>
      <c r="I12" s="54" t="s">
        <v>96</v>
      </c>
      <c r="J12" s="58" t="s">
        <v>49</v>
      </c>
      <c r="K12" s="54" t="s">
        <v>96</v>
      </c>
      <c r="L12" s="58" t="s">
        <v>49</v>
      </c>
      <c r="M12" s="54" t="s">
        <v>96</v>
      </c>
      <c r="N12" s="58" t="s">
        <v>49</v>
      </c>
      <c r="O12" s="54" t="s">
        <v>96</v>
      </c>
      <c r="P12" s="58" t="s">
        <v>49</v>
      </c>
    </row>
    <row r="13" spans="1:16" ht="20.100000000000001" customHeight="1" thickBot="1" x14ac:dyDescent="0.3">
      <c r="B13" s="84" t="s">
        <v>151</v>
      </c>
      <c r="C13" s="55"/>
      <c r="D13" s="82"/>
      <c r="E13" s="55">
        <v>3</v>
      </c>
      <c r="F13" s="82">
        <v>11669.37</v>
      </c>
      <c r="G13" s="55"/>
      <c r="H13" s="82"/>
      <c r="I13" s="55"/>
      <c r="J13" s="82"/>
      <c r="K13" s="55"/>
      <c r="L13" s="82"/>
      <c r="M13" s="55">
        <v>14</v>
      </c>
      <c r="N13" s="82">
        <v>153866.29</v>
      </c>
      <c r="O13" s="55">
        <f t="shared" ref="O13:P17" si="0">E13+G13+I13+M13</f>
        <v>17</v>
      </c>
      <c r="P13" s="82">
        <f t="shared" si="0"/>
        <v>165535.66</v>
      </c>
    </row>
    <row r="14" spans="1:16" ht="20.100000000000001" customHeight="1" thickBot="1" x14ac:dyDescent="0.3">
      <c r="B14" s="84" t="s">
        <v>152</v>
      </c>
      <c r="C14" s="55"/>
      <c r="D14" s="82"/>
      <c r="E14" s="55">
        <v>2</v>
      </c>
      <c r="F14" s="82">
        <v>2456.25</v>
      </c>
      <c r="G14" s="55"/>
      <c r="H14" s="82"/>
      <c r="I14" s="55"/>
      <c r="J14" s="82"/>
      <c r="K14" s="55"/>
      <c r="L14" s="82"/>
      <c r="M14" s="55">
        <v>172</v>
      </c>
      <c r="N14" s="82">
        <v>717853.21</v>
      </c>
      <c r="O14" s="55">
        <f t="shared" si="0"/>
        <v>174</v>
      </c>
      <c r="P14" s="82">
        <f t="shared" si="0"/>
        <v>720309.46</v>
      </c>
    </row>
    <row r="15" spans="1:16" ht="20.100000000000001" customHeight="1" thickBot="1" x14ac:dyDescent="0.3">
      <c r="B15" s="84" t="s">
        <v>153</v>
      </c>
      <c r="C15" s="55"/>
      <c r="D15" s="82"/>
      <c r="E15" s="55">
        <v>10</v>
      </c>
      <c r="F15" s="82">
        <v>56530</v>
      </c>
      <c r="G15" s="55"/>
      <c r="H15" s="82"/>
      <c r="I15" s="55"/>
      <c r="J15" s="82"/>
      <c r="K15" s="55"/>
      <c r="L15" s="82"/>
      <c r="M15" s="55">
        <v>4</v>
      </c>
      <c r="N15" s="82">
        <v>35767.760000000002</v>
      </c>
      <c r="O15" s="55">
        <f t="shared" si="0"/>
        <v>14</v>
      </c>
      <c r="P15" s="82">
        <f t="shared" si="0"/>
        <v>92297.760000000009</v>
      </c>
    </row>
    <row r="16" spans="1:16" ht="20.100000000000001" customHeight="1" thickBot="1" x14ac:dyDescent="0.3">
      <c r="B16" s="84" t="s">
        <v>150</v>
      </c>
      <c r="C16" s="55"/>
      <c r="D16" s="82"/>
      <c r="E16" s="55"/>
      <c r="F16" s="82"/>
      <c r="G16" s="55"/>
      <c r="H16" s="82"/>
      <c r="I16" s="55"/>
      <c r="J16" s="82"/>
      <c r="K16" s="55"/>
      <c r="L16" s="82"/>
      <c r="M16" s="55">
        <v>27</v>
      </c>
      <c r="N16" s="82">
        <v>223403.24</v>
      </c>
      <c r="O16" s="55">
        <f t="shared" si="0"/>
        <v>27</v>
      </c>
      <c r="P16" s="82">
        <f t="shared" si="0"/>
        <v>223403.24</v>
      </c>
    </row>
    <row r="17" spans="2:16" ht="20.100000000000001" customHeight="1" thickBot="1" x14ac:dyDescent="0.3">
      <c r="B17" s="84" t="s">
        <v>154</v>
      </c>
      <c r="C17" s="55"/>
      <c r="D17" s="82"/>
      <c r="E17" s="55">
        <v>2</v>
      </c>
      <c r="F17" s="82">
        <v>12762.3</v>
      </c>
      <c r="G17" s="55"/>
      <c r="H17" s="82"/>
      <c r="I17" s="55"/>
      <c r="J17" s="82"/>
      <c r="K17" s="55"/>
      <c r="L17" s="82"/>
      <c r="M17" s="55">
        <v>44</v>
      </c>
      <c r="N17" s="82">
        <v>354086.51</v>
      </c>
      <c r="O17" s="55">
        <f t="shared" si="0"/>
        <v>46</v>
      </c>
      <c r="P17" s="82">
        <f t="shared" si="0"/>
        <v>366848.81</v>
      </c>
    </row>
    <row r="18" spans="2:16" s="64" customFormat="1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0"/>
    </row>
    <row r="19" spans="2:16" ht="20.100000000000001" customHeight="1" thickBot="1" x14ac:dyDescent="0.3">
      <c r="B19" s="84" t="s">
        <v>156</v>
      </c>
      <c r="C19" s="55"/>
      <c r="D19" s="82"/>
      <c r="E19" s="55">
        <v>23</v>
      </c>
      <c r="F19" s="82">
        <v>27324.79</v>
      </c>
      <c r="G19" s="55"/>
      <c r="H19" s="82"/>
      <c r="I19" s="55"/>
      <c r="J19" s="82"/>
      <c r="K19" s="55"/>
      <c r="L19" s="82"/>
      <c r="M19" s="55">
        <v>14</v>
      </c>
      <c r="N19" s="82">
        <v>181253.42</v>
      </c>
      <c r="O19" s="55">
        <f t="shared" ref="O19:O37" si="1">E19+G19+I19+M19</f>
        <v>37</v>
      </c>
      <c r="P19" s="82">
        <f t="shared" ref="P19:P37" si="2">F19+H19+J19+N19</f>
        <v>208578.21000000002</v>
      </c>
    </row>
    <row r="20" spans="2:16" ht="20.100000000000001" customHeight="1" thickBot="1" x14ac:dyDescent="0.3">
      <c r="B20" s="84" t="s">
        <v>171</v>
      </c>
      <c r="C20" s="55"/>
      <c r="D20" s="82"/>
      <c r="E20" s="55">
        <v>9</v>
      </c>
      <c r="F20" s="82">
        <v>56866.33</v>
      </c>
      <c r="G20" s="55"/>
      <c r="H20" s="82"/>
      <c r="I20" s="55"/>
      <c r="J20" s="82"/>
      <c r="K20" s="55"/>
      <c r="L20" s="82"/>
      <c r="M20" s="55">
        <v>8</v>
      </c>
      <c r="N20" s="82">
        <v>62005.78</v>
      </c>
      <c r="O20" s="55">
        <f t="shared" si="1"/>
        <v>17</v>
      </c>
      <c r="P20" s="82">
        <f t="shared" si="2"/>
        <v>118872.11</v>
      </c>
    </row>
    <row r="21" spans="2:16" ht="20.100000000000001" customHeight="1" thickBot="1" x14ac:dyDescent="0.3">
      <c r="B21" s="84" t="s">
        <v>157</v>
      </c>
      <c r="C21" s="55"/>
      <c r="D21" s="82"/>
      <c r="E21" s="55">
        <v>94</v>
      </c>
      <c r="F21" s="82">
        <f>'2014 provincias y tipo expte'!E70+'2014 provincias y tipo expte'!E73</f>
        <v>1444055.9000000001</v>
      </c>
      <c r="G21" s="55"/>
      <c r="H21" s="82"/>
      <c r="I21" s="55"/>
      <c r="J21" s="82"/>
      <c r="K21" s="55"/>
      <c r="L21" s="82"/>
      <c r="M21" s="55">
        <v>511</v>
      </c>
      <c r="N21" s="82">
        <v>2939571.63</v>
      </c>
      <c r="O21" s="55">
        <f t="shared" si="1"/>
        <v>605</v>
      </c>
      <c r="P21" s="82">
        <f t="shared" si="2"/>
        <v>4383627.53</v>
      </c>
    </row>
    <row r="22" spans="2:16" ht="20.100000000000001" customHeight="1" thickBot="1" x14ac:dyDescent="0.3">
      <c r="B22" s="84" t="s">
        <v>195</v>
      </c>
      <c r="C22" s="55"/>
      <c r="D22" s="82"/>
      <c r="E22" s="55">
        <v>1</v>
      </c>
      <c r="F22" s="82">
        <v>2853.19</v>
      </c>
      <c r="G22" s="55"/>
      <c r="H22" s="82"/>
      <c r="I22" s="55"/>
      <c r="J22" s="82"/>
      <c r="K22" s="55"/>
      <c r="L22" s="82"/>
      <c r="M22" s="55">
        <v>23</v>
      </c>
      <c r="N22" s="82">
        <v>232631.41</v>
      </c>
      <c r="O22" s="55">
        <f t="shared" si="1"/>
        <v>24</v>
      </c>
      <c r="P22" s="82">
        <f t="shared" si="2"/>
        <v>235484.6</v>
      </c>
    </row>
    <row r="23" spans="2:16" ht="20.100000000000001" customHeight="1" thickBot="1" x14ac:dyDescent="0.3">
      <c r="B23" s="84" t="s">
        <v>158</v>
      </c>
      <c r="C23" s="55"/>
      <c r="D23" s="82"/>
      <c r="E23" s="55">
        <v>1</v>
      </c>
      <c r="F23" s="82">
        <v>14797.97</v>
      </c>
      <c r="G23" s="55"/>
      <c r="H23" s="82"/>
      <c r="I23" s="55"/>
      <c r="J23" s="82"/>
      <c r="K23" s="55"/>
      <c r="L23" s="82"/>
      <c r="M23" s="55"/>
      <c r="N23" s="82"/>
      <c r="O23" s="55">
        <f t="shared" si="1"/>
        <v>1</v>
      </c>
      <c r="P23" s="82">
        <f t="shared" si="2"/>
        <v>14797.97</v>
      </c>
    </row>
    <row r="24" spans="2:16" ht="20.100000000000001" customHeight="1" thickBot="1" x14ac:dyDescent="0.3">
      <c r="B24" s="84" t="s">
        <v>159</v>
      </c>
      <c r="C24" s="55"/>
      <c r="D24" s="82"/>
      <c r="E24" s="55"/>
      <c r="F24" s="82"/>
      <c r="G24" s="55"/>
      <c r="H24" s="82"/>
      <c r="I24" s="55"/>
      <c r="J24" s="82"/>
      <c r="K24" s="55"/>
      <c r="L24" s="82"/>
      <c r="M24" s="55">
        <v>9</v>
      </c>
      <c r="N24" s="82">
        <v>88711.61</v>
      </c>
      <c r="O24" s="55">
        <f t="shared" si="1"/>
        <v>9</v>
      </c>
      <c r="P24" s="82">
        <f t="shared" si="2"/>
        <v>88711.61</v>
      </c>
    </row>
    <row r="25" spans="2:16" ht="20.100000000000001" customHeight="1" thickBot="1" x14ac:dyDescent="0.3">
      <c r="B25" s="84" t="s">
        <v>160</v>
      </c>
      <c r="C25" s="55"/>
      <c r="D25" s="82"/>
      <c r="E25" s="55">
        <v>3</v>
      </c>
      <c r="F25" s="82">
        <v>5374.45</v>
      </c>
      <c r="G25" s="55"/>
      <c r="H25" s="82"/>
      <c r="I25" s="55"/>
      <c r="J25" s="82"/>
      <c r="K25" s="55"/>
      <c r="L25" s="82"/>
      <c r="M25" s="55">
        <v>9</v>
      </c>
      <c r="N25" s="82">
        <v>40828.129999999997</v>
      </c>
      <c r="O25" s="55">
        <f t="shared" si="1"/>
        <v>12</v>
      </c>
      <c r="P25" s="82">
        <f t="shared" si="2"/>
        <v>46202.579999999994</v>
      </c>
    </row>
    <row r="26" spans="2:16" ht="20.100000000000001" customHeight="1" thickBot="1" x14ac:dyDescent="0.3">
      <c r="B26" s="84" t="s">
        <v>91</v>
      </c>
      <c r="C26" s="55"/>
      <c r="D26" s="82"/>
      <c r="E26" s="55">
        <v>2</v>
      </c>
      <c r="F26" s="82">
        <v>948.19</v>
      </c>
      <c r="G26" s="55"/>
      <c r="H26" s="82"/>
      <c r="I26" s="55"/>
      <c r="J26" s="82"/>
      <c r="K26" s="55"/>
      <c r="L26" s="82"/>
      <c r="M26" s="55">
        <v>8</v>
      </c>
      <c r="N26" s="82">
        <v>55571.45</v>
      </c>
      <c r="O26" s="55">
        <f t="shared" si="1"/>
        <v>10</v>
      </c>
      <c r="P26" s="82">
        <f t="shared" si="2"/>
        <v>56519.64</v>
      </c>
    </row>
    <row r="27" spans="2:16" ht="20.100000000000001" customHeight="1" thickBot="1" x14ac:dyDescent="0.3">
      <c r="B27" s="84" t="s">
        <v>161</v>
      </c>
      <c r="C27" s="55"/>
      <c r="D27" s="82"/>
      <c r="E27" s="55"/>
      <c r="F27" s="82"/>
      <c r="G27" s="55"/>
      <c r="H27" s="82"/>
      <c r="I27" s="55"/>
      <c r="J27" s="82"/>
      <c r="K27" s="55"/>
      <c r="L27" s="82"/>
      <c r="M27" s="55">
        <v>3</v>
      </c>
      <c r="N27" s="82">
        <v>20801.02</v>
      </c>
      <c r="O27" s="55">
        <f t="shared" si="1"/>
        <v>3</v>
      </c>
      <c r="P27" s="82">
        <f t="shared" si="2"/>
        <v>20801.02</v>
      </c>
    </row>
    <row r="28" spans="2:16" ht="20.100000000000001" customHeight="1" thickBot="1" x14ac:dyDescent="0.3">
      <c r="B28" s="84" t="s">
        <v>162</v>
      </c>
      <c r="C28" s="55"/>
      <c r="D28" s="82"/>
      <c r="E28" s="55"/>
      <c r="F28" s="82"/>
      <c r="G28" s="55"/>
      <c r="H28" s="82"/>
      <c r="I28" s="55"/>
      <c r="J28" s="82"/>
      <c r="K28" s="55"/>
      <c r="L28" s="82"/>
      <c r="M28" s="55">
        <v>3</v>
      </c>
      <c r="N28" s="82">
        <v>14198.73</v>
      </c>
      <c r="O28" s="55">
        <f t="shared" si="1"/>
        <v>3</v>
      </c>
      <c r="P28" s="82">
        <f t="shared" si="2"/>
        <v>14198.73</v>
      </c>
    </row>
    <row r="29" spans="2:16" ht="20.100000000000001" customHeight="1" thickBot="1" x14ac:dyDescent="0.3">
      <c r="B29" s="84" t="s">
        <v>163</v>
      </c>
      <c r="C29" s="55"/>
      <c r="D29" s="82"/>
      <c r="E29" s="55">
        <v>6</v>
      </c>
      <c r="F29" s="82">
        <v>108880</v>
      </c>
      <c r="G29" s="55"/>
      <c r="H29" s="82"/>
      <c r="I29" s="55"/>
      <c r="J29" s="82"/>
      <c r="K29" s="55"/>
      <c r="L29" s="82"/>
      <c r="M29" s="55">
        <v>3</v>
      </c>
      <c r="N29" s="82">
        <v>33536.99</v>
      </c>
      <c r="O29" s="55">
        <f t="shared" si="1"/>
        <v>9</v>
      </c>
      <c r="P29" s="82">
        <f t="shared" si="2"/>
        <v>142416.99</v>
      </c>
    </row>
    <row r="30" spans="2:16" ht="20.100000000000001" customHeight="1" thickBot="1" x14ac:dyDescent="0.3">
      <c r="B30" s="84" t="s">
        <v>149</v>
      </c>
      <c r="C30" s="55"/>
      <c r="D30" s="82"/>
      <c r="E30" s="55">
        <v>3</v>
      </c>
      <c r="F30" s="82">
        <v>110849.49</v>
      </c>
      <c r="G30" s="55"/>
      <c r="H30" s="82"/>
      <c r="I30" s="55"/>
      <c r="J30" s="82"/>
      <c r="K30" s="55"/>
      <c r="L30" s="82"/>
      <c r="M30" s="55">
        <v>52</v>
      </c>
      <c r="N30" s="82">
        <v>421504.09</v>
      </c>
      <c r="O30" s="55">
        <f t="shared" si="1"/>
        <v>55</v>
      </c>
      <c r="P30" s="82">
        <f t="shared" si="2"/>
        <v>532353.58000000007</v>
      </c>
    </row>
    <row r="31" spans="2:16" ht="20.100000000000001" customHeight="1" thickBot="1" x14ac:dyDescent="0.3">
      <c r="B31" s="84" t="s">
        <v>164</v>
      </c>
      <c r="C31" s="55"/>
      <c r="D31" s="82"/>
      <c r="E31" s="55"/>
      <c r="F31" s="82"/>
      <c r="G31" s="55"/>
      <c r="H31" s="82"/>
      <c r="I31" s="55"/>
      <c r="J31" s="82"/>
      <c r="K31" s="55"/>
      <c r="L31" s="82"/>
      <c r="M31" s="55">
        <v>1</v>
      </c>
      <c r="N31" s="82">
        <v>21853.22</v>
      </c>
      <c r="O31" s="55">
        <f t="shared" si="1"/>
        <v>1</v>
      </c>
      <c r="P31" s="82">
        <f t="shared" si="2"/>
        <v>21853.22</v>
      </c>
    </row>
    <row r="32" spans="2:16" ht="20.100000000000001" customHeight="1" thickBot="1" x14ac:dyDescent="0.3">
      <c r="B32" s="84" t="s">
        <v>168</v>
      </c>
      <c r="C32" s="55"/>
      <c r="D32" s="82"/>
      <c r="E32" s="55"/>
      <c r="F32" s="82"/>
      <c r="G32" s="55"/>
      <c r="H32" s="82"/>
      <c r="I32" s="55"/>
      <c r="J32" s="82"/>
      <c r="K32" s="55"/>
      <c r="L32" s="82"/>
      <c r="M32" s="55">
        <v>8</v>
      </c>
      <c r="N32" s="82">
        <v>120119.32</v>
      </c>
      <c r="O32" s="55">
        <f t="shared" si="1"/>
        <v>8</v>
      </c>
      <c r="P32" s="82">
        <f t="shared" si="2"/>
        <v>120119.32</v>
      </c>
    </row>
    <row r="33" spans="2:16" ht="20.100000000000001" customHeight="1" thickBot="1" x14ac:dyDescent="0.3">
      <c r="B33" s="84" t="s">
        <v>165</v>
      </c>
      <c r="C33" s="55"/>
      <c r="D33" s="82"/>
      <c r="E33" s="55">
        <v>5</v>
      </c>
      <c r="F33" s="82">
        <v>28407.88</v>
      </c>
      <c r="G33" s="55"/>
      <c r="H33" s="82"/>
      <c r="I33" s="55"/>
      <c r="J33" s="82"/>
      <c r="K33" s="55"/>
      <c r="L33" s="82"/>
      <c r="M33" s="55">
        <v>21</v>
      </c>
      <c r="N33" s="82">
        <v>99564.77</v>
      </c>
      <c r="O33" s="55">
        <f t="shared" si="1"/>
        <v>26</v>
      </c>
      <c r="P33" s="82">
        <f t="shared" si="2"/>
        <v>127972.65000000001</v>
      </c>
    </row>
    <row r="34" spans="2:16" ht="20.100000000000001" customHeight="1" thickBot="1" x14ac:dyDescent="0.3">
      <c r="B34" s="84" t="s">
        <v>166</v>
      </c>
      <c r="C34" s="55"/>
      <c r="D34" s="82"/>
      <c r="E34" s="55">
        <v>2</v>
      </c>
      <c r="F34" s="82">
        <v>132982.35</v>
      </c>
      <c r="G34" s="55"/>
      <c r="H34" s="82"/>
      <c r="I34" s="55"/>
      <c r="J34" s="82"/>
      <c r="K34" s="55"/>
      <c r="L34" s="82"/>
      <c r="M34" s="55">
        <v>5</v>
      </c>
      <c r="N34" s="82">
        <v>38326.76</v>
      </c>
      <c r="O34" s="55">
        <f t="shared" si="1"/>
        <v>7</v>
      </c>
      <c r="P34" s="82">
        <f t="shared" si="2"/>
        <v>171309.11000000002</v>
      </c>
    </row>
    <row r="35" spans="2:16" ht="20.100000000000001" customHeight="1" thickBot="1" x14ac:dyDescent="0.3">
      <c r="B35" s="84" t="s">
        <v>167</v>
      </c>
      <c r="C35" s="55"/>
      <c r="D35" s="82"/>
      <c r="E35" s="55">
        <v>1</v>
      </c>
      <c r="F35" s="82">
        <v>8736.94</v>
      </c>
      <c r="G35" s="55"/>
      <c r="H35" s="82"/>
      <c r="I35" s="55"/>
      <c r="J35" s="82"/>
      <c r="K35" s="55"/>
      <c r="L35" s="82"/>
      <c r="M35" s="55">
        <v>10</v>
      </c>
      <c r="N35" s="82">
        <v>93971.87</v>
      </c>
      <c r="O35" s="55">
        <f t="shared" si="1"/>
        <v>11</v>
      </c>
      <c r="P35" s="82">
        <f t="shared" si="2"/>
        <v>102708.81</v>
      </c>
    </row>
    <row r="36" spans="2:16" ht="20.100000000000001" customHeight="1" thickBot="1" x14ac:dyDescent="0.3">
      <c r="B36" s="84" t="s">
        <v>169</v>
      </c>
      <c r="C36" s="55"/>
      <c r="D36" s="82"/>
      <c r="E36" s="55">
        <v>2</v>
      </c>
      <c r="F36" s="82">
        <v>41363.230000000003</v>
      </c>
      <c r="G36" s="55"/>
      <c r="H36" s="82"/>
      <c r="I36" s="55"/>
      <c r="J36" s="82"/>
      <c r="K36" s="55"/>
      <c r="L36" s="82"/>
      <c r="M36" s="55">
        <v>5</v>
      </c>
      <c r="N36" s="82">
        <v>9721.2800000000007</v>
      </c>
      <c r="O36" s="55">
        <f t="shared" si="1"/>
        <v>7</v>
      </c>
      <c r="P36" s="82">
        <f t="shared" si="2"/>
        <v>51084.51</v>
      </c>
    </row>
    <row r="37" spans="2:16" ht="20.100000000000001" customHeight="1" thickBot="1" x14ac:dyDescent="0.3">
      <c r="B37" s="84" t="s">
        <v>170</v>
      </c>
      <c r="C37" s="55"/>
      <c r="D37" s="82"/>
      <c r="E37" s="55">
        <v>2</v>
      </c>
      <c r="F37" s="82">
        <v>9066.76</v>
      </c>
      <c r="G37" s="55"/>
      <c r="H37" s="82"/>
      <c r="I37" s="55"/>
      <c r="J37" s="82"/>
      <c r="K37" s="55"/>
      <c r="L37" s="82"/>
      <c r="M37" s="55"/>
      <c r="N37" s="82"/>
      <c r="O37" s="55">
        <f t="shared" si="1"/>
        <v>2</v>
      </c>
      <c r="P37" s="82">
        <f t="shared" si="2"/>
        <v>9066.76</v>
      </c>
    </row>
    <row r="38" spans="2:16" ht="20.100000000000001" customHeight="1" thickBot="1" x14ac:dyDescent="0.3">
      <c r="B38" s="84" t="s">
        <v>172</v>
      </c>
      <c r="C38" s="55"/>
      <c r="D38" s="82"/>
      <c r="E38" s="55"/>
      <c r="F38" s="82"/>
      <c r="G38" s="55"/>
      <c r="H38" s="82"/>
      <c r="I38" s="55"/>
      <c r="J38" s="82"/>
      <c r="K38" s="55"/>
      <c r="L38" s="82"/>
      <c r="M38" s="55"/>
      <c r="N38" s="82"/>
      <c r="O38" s="55"/>
      <c r="P38" s="82"/>
    </row>
    <row r="39" spans="2:16" ht="20.100000000000001" customHeight="1" thickBot="1" x14ac:dyDescent="0.3">
      <c r="B39" s="84" t="s">
        <v>174</v>
      </c>
      <c r="C39" s="55"/>
      <c r="D39" s="82"/>
      <c r="E39" s="55"/>
      <c r="F39" s="82"/>
      <c r="G39" s="55"/>
      <c r="H39" s="82"/>
      <c r="I39" s="55"/>
      <c r="J39" s="82"/>
      <c r="K39" s="55"/>
      <c r="L39" s="82"/>
      <c r="M39" s="55"/>
      <c r="N39" s="82"/>
      <c r="O39" s="55"/>
      <c r="P39" s="82"/>
    </row>
    <row r="40" spans="2:16" ht="20.100000000000001" customHeight="1" thickBot="1" x14ac:dyDescent="0.3">
      <c r="B40" s="84" t="s">
        <v>175</v>
      </c>
      <c r="C40" s="55"/>
      <c r="D40" s="82"/>
      <c r="E40" s="55"/>
      <c r="F40" s="82"/>
      <c r="G40" s="55"/>
      <c r="H40" s="82"/>
      <c r="I40" s="55"/>
      <c r="J40" s="82"/>
      <c r="K40" s="55"/>
      <c r="L40" s="82"/>
      <c r="M40" s="55">
        <v>6</v>
      </c>
      <c r="N40" s="82">
        <v>43394.64</v>
      </c>
      <c r="O40" s="55">
        <f t="shared" ref="O40:P45" si="3">E40+G40+I40+M40</f>
        <v>6</v>
      </c>
      <c r="P40" s="82">
        <f t="shared" si="3"/>
        <v>43394.64</v>
      </c>
    </row>
    <row r="41" spans="2:16" ht="20.100000000000001" customHeight="1" thickBot="1" x14ac:dyDescent="0.3">
      <c r="B41" s="84" t="s">
        <v>176</v>
      </c>
      <c r="C41" s="55"/>
      <c r="D41" s="82"/>
      <c r="E41" s="55"/>
      <c r="F41" s="82"/>
      <c r="G41" s="55"/>
      <c r="H41" s="82"/>
      <c r="I41" s="55"/>
      <c r="J41" s="82"/>
      <c r="K41" s="55"/>
      <c r="L41" s="82"/>
      <c r="M41" s="55">
        <v>7</v>
      </c>
      <c r="N41" s="82">
        <v>12511.07</v>
      </c>
      <c r="O41" s="55">
        <f t="shared" si="3"/>
        <v>7</v>
      </c>
      <c r="P41" s="82">
        <f t="shared" si="3"/>
        <v>12511.07</v>
      </c>
    </row>
    <row r="42" spans="2:16" ht="20.100000000000001" customHeight="1" thickBot="1" x14ac:dyDescent="0.3">
      <c r="B42" s="84" t="s">
        <v>177</v>
      </c>
      <c r="C42" s="55"/>
      <c r="D42" s="82"/>
      <c r="E42" s="55">
        <v>67</v>
      </c>
      <c r="F42" s="82">
        <f>'2014 provincias y tipo expte'!E92+'2014 provincias y tipo expte'!E93</f>
        <v>3141977.41</v>
      </c>
      <c r="G42" s="55"/>
      <c r="H42" s="82"/>
      <c r="I42" s="55"/>
      <c r="J42" s="82"/>
      <c r="K42" s="55"/>
      <c r="L42" s="82"/>
      <c r="M42" s="55">
        <v>22</v>
      </c>
      <c r="N42" s="82">
        <v>175674.52</v>
      </c>
      <c r="O42" s="55">
        <f t="shared" si="3"/>
        <v>89</v>
      </c>
      <c r="P42" s="82">
        <f t="shared" si="3"/>
        <v>3317651.93</v>
      </c>
    </row>
    <row r="43" spans="2:16" ht="20.100000000000001" customHeight="1" thickBot="1" x14ac:dyDescent="0.3">
      <c r="B43" s="84" t="s">
        <v>178</v>
      </c>
      <c r="C43" s="55"/>
      <c r="D43" s="82"/>
      <c r="E43" s="55">
        <v>6</v>
      </c>
      <c r="F43" s="82">
        <v>204709.89</v>
      </c>
      <c r="G43" s="55"/>
      <c r="H43" s="82"/>
      <c r="I43" s="55"/>
      <c r="J43" s="82"/>
      <c r="K43" s="55"/>
      <c r="L43" s="82"/>
      <c r="M43" s="55">
        <v>4</v>
      </c>
      <c r="N43" s="82">
        <v>11988.41</v>
      </c>
      <c r="O43" s="55">
        <f t="shared" si="3"/>
        <v>10</v>
      </c>
      <c r="P43" s="82">
        <f t="shared" si="3"/>
        <v>216698.30000000002</v>
      </c>
    </row>
    <row r="44" spans="2:16" ht="20.100000000000001" customHeight="1" thickBot="1" x14ac:dyDescent="0.3">
      <c r="B44" s="85" t="s">
        <v>179</v>
      </c>
      <c r="C44" s="55"/>
      <c r="D44" s="82"/>
      <c r="E44" s="55">
        <v>5</v>
      </c>
      <c r="F44" s="82">
        <v>20697.2</v>
      </c>
      <c r="G44" s="55"/>
      <c r="H44" s="82"/>
      <c r="I44" s="55"/>
      <c r="J44" s="82"/>
      <c r="K44" s="55"/>
      <c r="L44" s="82"/>
      <c r="M44" s="55">
        <v>23</v>
      </c>
      <c r="N44" s="82">
        <v>135955.35999999999</v>
      </c>
      <c r="O44" s="55">
        <f t="shared" si="3"/>
        <v>28</v>
      </c>
      <c r="P44" s="82">
        <f t="shared" si="3"/>
        <v>156652.56</v>
      </c>
    </row>
    <row r="45" spans="2:16" ht="20.100000000000001" customHeight="1" thickBot="1" x14ac:dyDescent="0.3">
      <c r="B45" s="84" t="s">
        <v>180</v>
      </c>
      <c r="C45" s="55"/>
      <c r="D45" s="82"/>
      <c r="E45" s="55">
        <v>1</v>
      </c>
      <c r="F45" s="82">
        <v>7486.93</v>
      </c>
      <c r="G45" s="55"/>
      <c r="H45" s="82"/>
      <c r="I45" s="55"/>
      <c r="J45" s="82"/>
      <c r="K45" s="55"/>
      <c r="L45" s="82"/>
      <c r="M45" s="55">
        <v>1</v>
      </c>
      <c r="N45" s="82">
        <v>30286.15</v>
      </c>
      <c r="O45" s="55">
        <f t="shared" si="3"/>
        <v>2</v>
      </c>
      <c r="P45" s="82">
        <f t="shared" si="3"/>
        <v>37773.08</v>
      </c>
    </row>
    <row r="46" spans="2:16" ht="20.100000000000001" customHeight="1" thickBot="1" x14ac:dyDescent="0.3">
      <c r="B46" s="84" t="s">
        <v>181</v>
      </c>
      <c r="C46" s="55"/>
      <c r="D46" s="82"/>
      <c r="E46" s="55"/>
      <c r="F46" s="82"/>
      <c r="G46" s="55"/>
      <c r="H46" s="82"/>
      <c r="I46" s="55"/>
      <c r="J46" s="82"/>
      <c r="K46" s="55"/>
      <c r="L46" s="82"/>
      <c r="M46" s="55"/>
      <c r="N46" s="82"/>
      <c r="O46" s="55"/>
      <c r="P46" s="82"/>
    </row>
    <row r="47" spans="2:16" ht="20.100000000000001" customHeight="1" thickBot="1" x14ac:dyDescent="0.3">
      <c r="B47" s="84" t="s">
        <v>182</v>
      </c>
      <c r="C47" s="55"/>
      <c r="D47" s="82"/>
      <c r="E47" s="55">
        <v>1</v>
      </c>
      <c r="F47" s="82">
        <v>1014.94</v>
      </c>
      <c r="G47" s="55"/>
      <c r="H47" s="82"/>
      <c r="I47" s="55"/>
      <c r="J47" s="82"/>
      <c r="K47" s="55"/>
      <c r="L47" s="82"/>
      <c r="M47" s="55">
        <v>1</v>
      </c>
      <c r="N47" s="82">
        <v>780.45</v>
      </c>
      <c r="O47" s="55">
        <f t="shared" ref="O47:O60" si="4">E47+G47+I47+M47</f>
        <v>2</v>
      </c>
      <c r="P47" s="82">
        <f t="shared" ref="P47:P60" si="5">F47+H47+J47+N47</f>
        <v>1795.39</v>
      </c>
    </row>
    <row r="48" spans="2:16" ht="20.100000000000001" customHeight="1" thickBot="1" x14ac:dyDescent="0.3">
      <c r="B48" s="84" t="s">
        <v>173</v>
      </c>
      <c r="C48" s="55"/>
      <c r="D48" s="82"/>
      <c r="E48" s="55">
        <v>17</v>
      </c>
      <c r="F48" s="82">
        <v>145574.1</v>
      </c>
      <c r="G48" s="55"/>
      <c r="H48" s="82"/>
      <c r="I48" s="55"/>
      <c r="J48" s="82"/>
      <c r="K48" s="55"/>
      <c r="L48" s="82"/>
      <c r="M48" s="55">
        <v>490</v>
      </c>
      <c r="N48" s="82">
        <v>2186751.5699999998</v>
      </c>
      <c r="O48" s="55">
        <f t="shared" si="4"/>
        <v>507</v>
      </c>
      <c r="P48" s="82">
        <f t="shared" si="5"/>
        <v>2332325.67</v>
      </c>
    </row>
    <row r="49" spans="2:16" ht="20.100000000000001" customHeight="1" thickBot="1" x14ac:dyDescent="0.3">
      <c r="B49" s="84" t="s">
        <v>183</v>
      </c>
      <c r="C49" s="55"/>
      <c r="D49" s="82"/>
      <c r="E49" s="55">
        <v>6</v>
      </c>
      <c r="F49" s="82">
        <v>25594.95</v>
      </c>
      <c r="G49" s="55"/>
      <c r="H49" s="82"/>
      <c r="I49" s="55"/>
      <c r="J49" s="82"/>
      <c r="K49" s="55"/>
      <c r="L49" s="82"/>
      <c r="M49" s="55">
        <v>6</v>
      </c>
      <c r="N49" s="82">
        <v>28663.97</v>
      </c>
      <c r="O49" s="55">
        <f t="shared" si="4"/>
        <v>12</v>
      </c>
      <c r="P49" s="82">
        <f t="shared" si="5"/>
        <v>54258.92</v>
      </c>
    </row>
    <row r="50" spans="2:16" ht="20.100000000000001" customHeight="1" thickBot="1" x14ac:dyDescent="0.3">
      <c r="B50" s="84" t="s">
        <v>184</v>
      </c>
      <c r="C50" s="55"/>
      <c r="D50" s="82"/>
      <c r="E50" s="55"/>
      <c r="F50" s="82"/>
      <c r="G50" s="55"/>
      <c r="H50" s="82"/>
      <c r="I50" s="55"/>
      <c r="J50" s="82"/>
      <c r="K50" s="55"/>
      <c r="L50" s="82"/>
      <c r="M50" s="55">
        <v>12</v>
      </c>
      <c r="N50" s="82">
        <v>137782.41</v>
      </c>
      <c r="O50" s="55">
        <f t="shared" si="4"/>
        <v>12</v>
      </c>
      <c r="P50" s="82">
        <f t="shared" si="5"/>
        <v>137782.41</v>
      </c>
    </row>
    <row r="51" spans="2:16" ht="20.100000000000001" customHeight="1" thickBot="1" x14ac:dyDescent="0.3">
      <c r="B51" s="84" t="s">
        <v>185</v>
      </c>
      <c r="C51" s="55"/>
      <c r="D51" s="82"/>
      <c r="E51" s="55">
        <v>2</v>
      </c>
      <c r="F51" s="82">
        <v>4774.12</v>
      </c>
      <c r="G51" s="55"/>
      <c r="H51" s="82"/>
      <c r="I51" s="55"/>
      <c r="J51" s="82"/>
      <c r="K51" s="55"/>
      <c r="L51" s="82"/>
      <c r="M51" s="55">
        <v>1</v>
      </c>
      <c r="N51" s="82">
        <v>1580.79</v>
      </c>
      <c r="O51" s="55">
        <f t="shared" si="4"/>
        <v>3</v>
      </c>
      <c r="P51" s="82">
        <f t="shared" si="5"/>
        <v>6354.91</v>
      </c>
    </row>
    <row r="52" spans="2:16" ht="20.100000000000001" customHeight="1" thickBot="1" x14ac:dyDescent="0.3">
      <c r="B52" s="84" t="s">
        <v>189</v>
      </c>
      <c r="C52" s="55"/>
      <c r="D52" s="82"/>
      <c r="E52" s="55">
        <v>18</v>
      </c>
      <c r="F52" s="82">
        <v>43082.9</v>
      </c>
      <c r="G52" s="55"/>
      <c r="H52" s="82"/>
      <c r="I52" s="55"/>
      <c r="J52" s="82"/>
      <c r="K52" s="55"/>
      <c r="L52" s="82"/>
      <c r="M52" s="55">
        <v>32</v>
      </c>
      <c r="N52" s="82">
        <v>218402.58</v>
      </c>
      <c r="O52" s="55">
        <f t="shared" si="4"/>
        <v>50</v>
      </c>
      <c r="P52" s="82">
        <f t="shared" si="5"/>
        <v>261485.47999999998</v>
      </c>
    </row>
    <row r="53" spans="2:16" ht="20.100000000000001" customHeight="1" thickBot="1" x14ac:dyDescent="0.3">
      <c r="B53" s="84" t="s">
        <v>186</v>
      </c>
      <c r="C53" s="55"/>
      <c r="D53" s="82"/>
      <c r="E53" s="55">
        <v>2</v>
      </c>
      <c r="F53" s="82">
        <v>12709.75</v>
      </c>
      <c r="G53" s="55"/>
      <c r="H53" s="82"/>
      <c r="I53" s="55"/>
      <c r="J53" s="82"/>
      <c r="K53" s="55"/>
      <c r="L53" s="82"/>
      <c r="M53" s="55"/>
      <c r="N53" s="82"/>
      <c r="O53" s="55">
        <f t="shared" si="4"/>
        <v>2</v>
      </c>
      <c r="P53" s="82">
        <f t="shared" si="5"/>
        <v>12709.75</v>
      </c>
    </row>
    <row r="54" spans="2:16" ht="20.100000000000001" customHeight="1" thickBot="1" x14ac:dyDescent="0.3">
      <c r="B54" s="84" t="s">
        <v>187</v>
      </c>
      <c r="C54" s="55"/>
      <c r="D54" s="82"/>
      <c r="E54" s="55">
        <v>10</v>
      </c>
      <c r="F54" s="82">
        <v>67028.509999999995</v>
      </c>
      <c r="G54" s="55"/>
      <c r="H54" s="82"/>
      <c r="I54" s="55"/>
      <c r="J54" s="82"/>
      <c r="K54" s="55"/>
      <c r="L54" s="82"/>
      <c r="M54" s="55">
        <v>30</v>
      </c>
      <c r="N54" s="82">
        <v>161681.09</v>
      </c>
      <c r="O54" s="55">
        <f t="shared" si="4"/>
        <v>40</v>
      </c>
      <c r="P54" s="82">
        <f t="shared" si="5"/>
        <v>228709.59999999998</v>
      </c>
    </row>
    <row r="55" spans="2:16" ht="20.100000000000001" customHeight="1" thickBot="1" x14ac:dyDescent="0.3">
      <c r="B55" s="84" t="s">
        <v>188</v>
      </c>
      <c r="C55" s="55"/>
      <c r="D55" s="82"/>
      <c r="E55" s="55">
        <v>2</v>
      </c>
      <c r="F55" s="82">
        <v>1569.98</v>
      </c>
      <c r="G55" s="55"/>
      <c r="H55" s="82"/>
      <c r="I55" s="55"/>
      <c r="J55" s="82"/>
      <c r="K55" s="55"/>
      <c r="L55" s="82"/>
      <c r="M55" s="55"/>
      <c r="N55" s="82"/>
      <c r="O55" s="55">
        <f t="shared" si="4"/>
        <v>2</v>
      </c>
      <c r="P55" s="82">
        <f t="shared" si="5"/>
        <v>1569.98</v>
      </c>
    </row>
    <row r="56" spans="2:16" ht="20.100000000000001" customHeight="1" thickBot="1" x14ac:dyDescent="0.3">
      <c r="B56" s="84" t="s">
        <v>190</v>
      </c>
      <c r="C56" s="55"/>
      <c r="D56" s="82"/>
      <c r="E56" s="55">
        <v>2</v>
      </c>
      <c r="F56" s="82">
        <v>16336</v>
      </c>
      <c r="G56" s="55"/>
      <c r="H56" s="82"/>
      <c r="I56" s="55"/>
      <c r="J56" s="82"/>
      <c r="K56" s="55"/>
      <c r="L56" s="82"/>
      <c r="M56" s="55">
        <v>22</v>
      </c>
      <c r="N56" s="82">
        <v>84476.54</v>
      </c>
      <c r="O56" s="55">
        <f t="shared" si="4"/>
        <v>24</v>
      </c>
      <c r="P56" s="82">
        <f t="shared" si="5"/>
        <v>100812.54</v>
      </c>
    </row>
    <row r="57" spans="2:16" ht="20.100000000000001" customHeight="1" thickBot="1" x14ac:dyDescent="0.3">
      <c r="B57" s="84" t="s">
        <v>191</v>
      </c>
      <c r="C57" s="55"/>
      <c r="D57" s="82"/>
      <c r="E57" s="55"/>
      <c r="F57" s="82"/>
      <c r="G57" s="55"/>
      <c r="H57" s="82"/>
      <c r="I57" s="55"/>
      <c r="J57" s="82"/>
      <c r="K57" s="55"/>
      <c r="L57" s="82"/>
      <c r="M57" s="55">
        <v>1</v>
      </c>
      <c r="N57" s="82">
        <v>17561.73</v>
      </c>
      <c r="O57" s="55">
        <f t="shared" si="4"/>
        <v>1</v>
      </c>
      <c r="P57" s="82">
        <f t="shared" si="5"/>
        <v>17561.73</v>
      </c>
    </row>
    <row r="58" spans="2:16" ht="20.100000000000001" customHeight="1" thickBot="1" x14ac:dyDescent="0.3">
      <c r="B58" s="84" t="s">
        <v>192</v>
      </c>
      <c r="C58" s="55"/>
      <c r="D58" s="82"/>
      <c r="E58" s="55">
        <v>2</v>
      </c>
      <c r="F58" s="82">
        <v>49646.34</v>
      </c>
      <c r="G58" s="55"/>
      <c r="H58" s="82"/>
      <c r="I58" s="55"/>
      <c r="J58" s="82"/>
      <c r="K58" s="55"/>
      <c r="L58" s="82"/>
      <c r="M58" s="55">
        <v>1</v>
      </c>
      <c r="N58" s="82">
        <v>4268.96</v>
      </c>
      <c r="O58" s="55">
        <f t="shared" si="4"/>
        <v>3</v>
      </c>
      <c r="P58" s="82">
        <f t="shared" si="5"/>
        <v>53915.299999999996</v>
      </c>
    </row>
    <row r="59" spans="2:16" ht="20.100000000000001" customHeight="1" thickBot="1" x14ac:dyDescent="0.3">
      <c r="B59" s="84" t="s">
        <v>193</v>
      </c>
      <c r="C59" s="55"/>
      <c r="D59" s="82"/>
      <c r="E59" s="55">
        <v>1</v>
      </c>
      <c r="F59" s="82">
        <v>300</v>
      </c>
      <c r="G59" s="55"/>
      <c r="H59" s="82"/>
      <c r="I59" s="55"/>
      <c r="J59" s="82"/>
      <c r="K59" s="55"/>
      <c r="L59" s="82"/>
      <c r="M59" s="55">
        <v>93</v>
      </c>
      <c r="N59" s="82">
        <v>795551.45</v>
      </c>
      <c r="O59" s="55">
        <f t="shared" si="4"/>
        <v>94</v>
      </c>
      <c r="P59" s="82">
        <f t="shared" si="5"/>
        <v>795851.45</v>
      </c>
    </row>
    <row r="60" spans="2:16" ht="20.100000000000001" customHeight="1" thickBot="1" x14ac:dyDescent="0.3">
      <c r="B60" s="84" t="s">
        <v>194</v>
      </c>
      <c r="C60" s="55"/>
      <c r="D60" s="82"/>
      <c r="E60" s="55">
        <v>2</v>
      </c>
      <c r="F60" s="82">
        <v>10932</v>
      </c>
      <c r="G60" s="55"/>
      <c r="H60" s="82"/>
      <c r="I60" s="55"/>
      <c r="J60" s="82"/>
      <c r="K60" s="55"/>
      <c r="L60" s="82"/>
      <c r="M60" s="55">
        <v>15</v>
      </c>
      <c r="N60" s="82">
        <v>89850.76</v>
      </c>
      <c r="O60" s="55">
        <f t="shared" si="4"/>
        <v>17</v>
      </c>
      <c r="P60" s="82">
        <f t="shared" si="5"/>
        <v>100782.76</v>
      </c>
    </row>
    <row r="61" spans="2:16" ht="20.100000000000001" customHeight="1" thickBot="1" x14ac:dyDescent="0.3">
      <c r="B61" s="84" t="s">
        <v>196</v>
      </c>
      <c r="C61" s="55"/>
      <c r="D61" s="82"/>
      <c r="E61" s="55"/>
      <c r="F61" s="82"/>
      <c r="G61" s="55"/>
      <c r="H61" s="82"/>
      <c r="I61" s="55"/>
      <c r="J61" s="82"/>
      <c r="K61" s="55"/>
      <c r="L61" s="82"/>
      <c r="M61" s="55">
        <v>2</v>
      </c>
      <c r="N61" s="82">
        <v>92667.05</v>
      </c>
      <c r="O61" s="55">
        <f t="shared" ref="O61" si="6">E61+G61+I61+M61</f>
        <v>2</v>
      </c>
      <c r="P61" s="82">
        <f t="shared" ref="P61" si="7">F61+H61+J61+N61</f>
        <v>92667.05</v>
      </c>
    </row>
    <row r="62" spans="2:16" ht="20.100000000000001" customHeight="1" thickBot="1" x14ac:dyDescent="0.3">
      <c r="B62" s="84" t="s">
        <v>197</v>
      </c>
      <c r="C62" s="55"/>
      <c r="D62" s="82"/>
      <c r="E62" s="55">
        <v>15</v>
      </c>
      <c r="F62" s="82">
        <v>120371.24</v>
      </c>
      <c r="G62" s="55"/>
      <c r="H62" s="82"/>
      <c r="I62" s="55"/>
      <c r="J62" s="82"/>
      <c r="K62" s="55"/>
      <c r="L62" s="82"/>
      <c r="M62" s="55">
        <v>5</v>
      </c>
      <c r="N62" s="82">
        <v>77279.520000000004</v>
      </c>
      <c r="O62" s="55">
        <f t="shared" ref="O62:P64" si="8">E62+G62+I62+M62</f>
        <v>20</v>
      </c>
      <c r="P62" s="82">
        <f t="shared" si="8"/>
        <v>197650.76</v>
      </c>
    </row>
    <row r="63" spans="2:16" ht="20.100000000000001" customHeight="1" thickBot="1" x14ac:dyDescent="0.3">
      <c r="B63" s="84" t="s">
        <v>98</v>
      </c>
      <c r="C63" s="55"/>
      <c r="D63" s="82"/>
      <c r="E63" s="55">
        <v>1</v>
      </c>
      <c r="F63" s="82">
        <v>25262.44</v>
      </c>
      <c r="G63" s="55"/>
      <c r="H63" s="82"/>
      <c r="I63" s="55"/>
      <c r="J63" s="82"/>
      <c r="K63" s="55"/>
      <c r="L63" s="82"/>
      <c r="M63" s="55"/>
      <c r="N63" s="82"/>
      <c r="O63" s="55">
        <f t="shared" si="8"/>
        <v>1</v>
      </c>
      <c r="P63" s="82">
        <f t="shared" si="8"/>
        <v>25262.44</v>
      </c>
    </row>
    <row r="64" spans="2:16" ht="20.100000000000001" customHeight="1" thickBot="1" x14ac:dyDescent="0.3">
      <c r="B64" s="84" t="s">
        <v>99</v>
      </c>
      <c r="C64" s="55"/>
      <c r="D64" s="82"/>
      <c r="E64" s="55"/>
      <c r="F64" s="82"/>
      <c r="G64" s="55"/>
      <c r="H64" s="82"/>
      <c r="I64" s="55"/>
      <c r="J64" s="82"/>
      <c r="K64" s="55"/>
      <c r="L64" s="82"/>
      <c r="M64" s="55">
        <v>1</v>
      </c>
      <c r="N64" s="82">
        <v>1615.04</v>
      </c>
      <c r="O64" s="55">
        <f t="shared" si="8"/>
        <v>1</v>
      </c>
      <c r="P64" s="82">
        <f t="shared" si="8"/>
        <v>1615.04</v>
      </c>
    </row>
    <row r="65" spans="2:17" s="64" customFormat="1" ht="20.100000000000001" customHeight="1" thickBot="1" x14ac:dyDescent="0.3">
      <c r="B65" s="79" t="s">
        <v>120</v>
      </c>
      <c r="C65" s="87"/>
      <c r="D65" s="88"/>
      <c r="E65" s="89">
        <f>SUM(E13:E64)</f>
        <v>331</v>
      </c>
      <c r="F65" s="88">
        <f>SUM(F13:F64)</f>
        <v>5974994.0900000008</v>
      </c>
      <c r="G65" s="89"/>
      <c r="H65" s="88"/>
      <c r="I65" s="89"/>
      <c r="J65" s="88"/>
      <c r="K65" s="89"/>
      <c r="L65" s="88"/>
      <c r="M65" s="90">
        <f>SUM(M13:M64)</f>
        <v>1729</v>
      </c>
      <c r="N65" s="88">
        <f>SUM(N13:N64)</f>
        <v>10267872.549999999</v>
      </c>
      <c r="O65" s="89">
        <f>SUM(O13:O64)</f>
        <v>2060</v>
      </c>
      <c r="P65" s="88">
        <f>SUM(P13:P64)</f>
        <v>16242866.640000001</v>
      </c>
      <c r="Q65" s="86"/>
    </row>
    <row r="66" spans="2:17" x14ac:dyDescent="0.25">
      <c r="B66" s="72"/>
    </row>
    <row r="67" spans="2:17" x14ac:dyDescent="0.25">
      <c r="B67" s="68"/>
    </row>
    <row r="68" spans="2:17" x14ac:dyDescent="0.25">
      <c r="B68" s="68"/>
    </row>
    <row r="69" spans="2:17" x14ac:dyDescent="0.25">
      <c r="B69" s="68"/>
    </row>
    <row r="70" spans="2:17" x14ac:dyDescent="0.25">
      <c r="B70" s="68"/>
    </row>
    <row r="71" spans="2:17" x14ac:dyDescent="0.25">
      <c r="B71" s="68"/>
    </row>
    <row r="72" spans="2:17" x14ac:dyDescent="0.25">
      <c r="B72" s="68"/>
    </row>
    <row r="73" spans="2:17" x14ac:dyDescent="0.25">
      <c r="B73" s="68"/>
    </row>
    <row r="74" spans="2:17" x14ac:dyDescent="0.25">
      <c r="B74" s="68"/>
    </row>
    <row r="75" spans="2:17" x14ac:dyDescent="0.25">
      <c r="B75" s="68"/>
    </row>
    <row r="76" spans="2:17" x14ac:dyDescent="0.25">
      <c r="B76" s="68"/>
    </row>
    <row r="77" spans="2:17" x14ac:dyDescent="0.25">
      <c r="B77" s="68"/>
    </row>
    <row r="78" spans="2:17" x14ac:dyDescent="0.25">
      <c r="B78" s="68"/>
    </row>
    <row r="79" spans="2:17" x14ac:dyDescent="0.25">
      <c r="B79" s="68"/>
    </row>
    <row r="80" spans="2:17" x14ac:dyDescent="0.25">
      <c r="B80" s="68"/>
    </row>
    <row r="81" spans="2:2" x14ac:dyDescent="0.25">
      <c r="B81" s="68"/>
    </row>
    <row r="82" spans="2:2" x14ac:dyDescent="0.25">
      <c r="B82" s="68"/>
    </row>
    <row r="83" spans="2:2" x14ac:dyDescent="0.25">
      <c r="B83" s="68"/>
    </row>
    <row r="84" spans="2:2" x14ac:dyDescent="0.25">
      <c r="B84" s="70"/>
    </row>
    <row r="85" spans="2:2" x14ac:dyDescent="0.25">
      <c r="B85" s="70"/>
    </row>
    <row r="86" spans="2:2" x14ac:dyDescent="0.25">
      <c r="B86" s="67"/>
    </row>
    <row r="87" spans="2:2" x14ac:dyDescent="0.25">
      <c r="B87" s="67"/>
    </row>
  </sheetData>
  <mergeCells count="7">
    <mergeCell ref="M11:N11"/>
    <mergeCell ref="O11:P11"/>
    <mergeCell ref="C11:D11"/>
    <mergeCell ref="K11:L11"/>
    <mergeCell ref="E11:F11"/>
    <mergeCell ref="G11:H11"/>
    <mergeCell ref="I11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06"/>
  <sheetViews>
    <sheetView showGridLines="0" topLeftCell="A13" workbookViewId="0">
      <selection activeCell="G19" sqref="G19"/>
    </sheetView>
  </sheetViews>
  <sheetFormatPr baseColWidth="10" defaultRowHeight="15" x14ac:dyDescent="0.25"/>
  <cols>
    <col min="1" max="1" width="28.42578125" customWidth="1"/>
    <col min="2" max="2" width="21.5703125" customWidth="1"/>
    <col min="3" max="3" width="13.5703125" customWidth="1"/>
    <col min="4" max="4" width="18.5703125" style="4" customWidth="1"/>
    <col min="5" max="5" width="23" customWidth="1"/>
  </cols>
  <sheetData>
    <row r="1" spans="2:6" s="43" customFormat="1" ht="20.25" customHeight="1" x14ac:dyDescent="0.25"/>
    <row r="2" spans="2:6" s="43" customFormat="1" x14ac:dyDescent="0.25"/>
    <row r="3" spans="2:6" s="43" customFormat="1" ht="27" customHeight="1" x14ac:dyDescent="0.25">
      <c r="B3" s="47"/>
      <c r="D3" s="48"/>
      <c r="E3" s="49"/>
    </row>
    <row r="4" spans="2:6" s="43" customFormat="1" ht="27" customHeight="1" x14ac:dyDescent="0.25">
      <c r="B4" s="47"/>
      <c r="D4" s="48"/>
      <c r="E4" s="49"/>
    </row>
    <row r="5" spans="2:6" s="43" customFormat="1" ht="27" customHeight="1" x14ac:dyDescent="0.25">
      <c r="B5" s="47"/>
      <c r="D5" s="48"/>
      <c r="E5" s="49"/>
    </row>
    <row r="6" spans="2:6" s="43" customFormat="1" ht="27" customHeight="1" x14ac:dyDescent="0.25">
      <c r="B6" s="47"/>
      <c r="D6" s="48"/>
      <c r="E6" s="49"/>
    </row>
    <row r="15" spans="2:6" ht="15.75" x14ac:dyDescent="0.25">
      <c r="F15" s="45"/>
    </row>
    <row r="16" spans="2:6" s="15" customFormat="1" ht="33" customHeight="1" x14ac:dyDescent="0.25"/>
    <row r="17" spans="1:5" s="15" customFormat="1" ht="19.5" customHeight="1" x14ac:dyDescent="0.25"/>
    <row r="18" spans="1:5" s="15" customFormat="1" x14ac:dyDescent="0.25"/>
    <row r="19" spans="1:5" s="15" customFormat="1" x14ac:dyDescent="0.25"/>
    <row r="20" spans="1:5" s="15" customFormat="1" ht="18" x14ac:dyDescent="0.25">
      <c r="A20" s="101" t="s">
        <v>62</v>
      </c>
      <c r="B20" s="101"/>
      <c r="C20" s="101"/>
    </row>
    <row r="21" spans="1:5" s="15" customFormat="1" ht="15.75" x14ac:dyDescent="0.25">
      <c r="A21" s="102" t="s">
        <v>61</v>
      </c>
      <c r="B21" s="102"/>
      <c r="C21" s="102"/>
    </row>
    <row r="22" spans="1:5" ht="33" customHeight="1" x14ac:dyDescent="0.25"/>
    <row r="23" spans="1:5" x14ac:dyDescent="0.25">
      <c r="A23" s="20" t="s">
        <v>0</v>
      </c>
      <c r="B23" s="20" t="s">
        <v>111</v>
      </c>
      <c r="C23" s="20" t="s">
        <v>1</v>
      </c>
      <c r="D23" s="33" t="s">
        <v>97</v>
      </c>
      <c r="E23" s="34" t="s">
        <v>49</v>
      </c>
    </row>
    <row r="24" spans="1:5" x14ac:dyDescent="0.25">
      <c r="A24" s="6" t="s">
        <v>2</v>
      </c>
      <c r="B24" s="39" t="s">
        <v>100</v>
      </c>
      <c r="C24" s="6" t="s">
        <v>6</v>
      </c>
      <c r="D24" s="7">
        <v>10</v>
      </c>
      <c r="E24" s="8">
        <v>56530</v>
      </c>
    </row>
    <row r="25" spans="1:5" x14ac:dyDescent="0.25">
      <c r="A25" s="6" t="s">
        <v>2</v>
      </c>
      <c r="B25" s="6" t="s">
        <v>100</v>
      </c>
      <c r="C25" s="6" t="s">
        <v>10</v>
      </c>
      <c r="D25" s="7">
        <v>3</v>
      </c>
      <c r="E25" s="8">
        <v>5374.45</v>
      </c>
    </row>
    <row r="26" spans="1:5" x14ac:dyDescent="0.25">
      <c r="A26" s="6" t="s">
        <v>2</v>
      </c>
      <c r="B26" s="6" t="s">
        <v>100</v>
      </c>
      <c r="C26" s="6" t="s">
        <v>12</v>
      </c>
      <c r="D26" s="7">
        <v>6</v>
      </c>
      <c r="E26" s="8">
        <v>108880</v>
      </c>
    </row>
    <row r="27" spans="1:5" x14ac:dyDescent="0.25">
      <c r="A27" s="6" t="s">
        <v>2</v>
      </c>
      <c r="B27" s="6" t="s">
        <v>100</v>
      </c>
      <c r="C27" s="6" t="s">
        <v>14</v>
      </c>
      <c r="D27" s="7">
        <v>2</v>
      </c>
      <c r="E27" s="8">
        <v>132982.35</v>
      </c>
    </row>
    <row r="28" spans="1:5" x14ac:dyDescent="0.25">
      <c r="A28" s="6" t="s">
        <v>2</v>
      </c>
      <c r="B28" s="6" t="s">
        <v>100</v>
      </c>
      <c r="C28" s="6" t="s">
        <v>15</v>
      </c>
      <c r="D28" s="7">
        <v>2</v>
      </c>
      <c r="E28" s="8">
        <v>41363.230000000003</v>
      </c>
    </row>
    <row r="29" spans="1:5" x14ac:dyDescent="0.25">
      <c r="A29" s="6" t="s">
        <v>2</v>
      </c>
      <c r="B29" s="6" t="s">
        <v>100</v>
      </c>
      <c r="C29" s="6" t="s">
        <v>22</v>
      </c>
      <c r="D29" s="7">
        <v>6</v>
      </c>
      <c r="E29" s="8">
        <v>204709.89</v>
      </c>
    </row>
    <row r="30" spans="1:5" x14ac:dyDescent="0.25">
      <c r="A30" s="6" t="s">
        <v>2</v>
      </c>
      <c r="B30" s="6" t="s">
        <v>100</v>
      </c>
      <c r="C30" s="6" t="s">
        <v>28</v>
      </c>
      <c r="D30" s="7">
        <v>10</v>
      </c>
      <c r="E30" s="8">
        <v>67028.509999999995</v>
      </c>
    </row>
    <row r="31" spans="1:5" x14ac:dyDescent="0.25">
      <c r="A31" s="6" t="s">
        <v>35</v>
      </c>
      <c r="B31" s="39" t="s">
        <v>100</v>
      </c>
      <c r="C31" s="6" t="s">
        <v>6</v>
      </c>
      <c r="D31" s="7">
        <v>4</v>
      </c>
      <c r="E31" s="8">
        <v>35767.760000000002</v>
      </c>
    </row>
    <row r="32" spans="1:5" x14ac:dyDescent="0.25">
      <c r="A32" s="6" t="s">
        <v>35</v>
      </c>
      <c r="B32" s="6" t="s">
        <v>100</v>
      </c>
      <c r="C32" s="6" t="s">
        <v>10</v>
      </c>
      <c r="D32" s="7">
        <v>9</v>
      </c>
      <c r="E32" s="8">
        <v>40828.129999999997</v>
      </c>
    </row>
    <row r="33" spans="1:5" x14ac:dyDescent="0.25">
      <c r="A33" s="6" t="s">
        <v>35</v>
      </c>
      <c r="B33" s="6" t="s">
        <v>100</v>
      </c>
      <c r="C33" s="6" t="s">
        <v>12</v>
      </c>
      <c r="D33" s="7">
        <v>3</v>
      </c>
      <c r="E33" s="8">
        <v>33536.99</v>
      </c>
    </row>
    <row r="34" spans="1:5" x14ac:dyDescent="0.25">
      <c r="A34" s="6" t="s">
        <v>35</v>
      </c>
      <c r="B34" s="6" t="s">
        <v>100</v>
      </c>
      <c r="C34" s="6" t="s">
        <v>14</v>
      </c>
      <c r="D34" s="7">
        <v>5</v>
      </c>
      <c r="E34" s="8">
        <v>38326.76</v>
      </c>
    </row>
    <row r="35" spans="1:5" x14ac:dyDescent="0.25">
      <c r="A35" s="6" t="s">
        <v>35</v>
      </c>
      <c r="B35" s="6" t="s">
        <v>100</v>
      </c>
      <c r="C35" s="6" t="s">
        <v>15</v>
      </c>
      <c r="D35" s="7">
        <v>5</v>
      </c>
      <c r="E35" s="8">
        <v>9721.2800000000007</v>
      </c>
    </row>
    <row r="36" spans="1:5" x14ac:dyDescent="0.25">
      <c r="A36" s="6" t="s">
        <v>35</v>
      </c>
      <c r="B36" s="6" t="s">
        <v>100</v>
      </c>
      <c r="C36" s="6" t="s">
        <v>22</v>
      </c>
      <c r="D36" s="7">
        <v>4</v>
      </c>
      <c r="E36" s="8">
        <v>11988.41</v>
      </c>
    </row>
    <row r="37" spans="1:5" x14ac:dyDescent="0.25">
      <c r="A37" s="6" t="s">
        <v>35</v>
      </c>
      <c r="B37" s="6" t="s">
        <v>100</v>
      </c>
      <c r="C37" s="6" t="s">
        <v>28</v>
      </c>
      <c r="D37" s="7">
        <v>30</v>
      </c>
      <c r="E37" s="8">
        <v>161681.09</v>
      </c>
    </row>
    <row r="38" spans="1:5" x14ac:dyDescent="0.25">
      <c r="A38" s="6" t="s">
        <v>2</v>
      </c>
      <c r="B38" s="6" t="s">
        <v>89</v>
      </c>
      <c r="C38" s="6" t="s">
        <v>16</v>
      </c>
      <c r="D38" s="7">
        <v>2</v>
      </c>
      <c r="E38" s="8">
        <v>9066.76</v>
      </c>
    </row>
    <row r="39" spans="1:5" x14ac:dyDescent="0.25">
      <c r="A39" s="6" t="s">
        <v>2</v>
      </c>
      <c r="B39" s="6" t="s">
        <v>89</v>
      </c>
      <c r="C39" s="6" t="s">
        <v>32</v>
      </c>
      <c r="D39" s="7">
        <v>15</v>
      </c>
      <c r="E39" s="8">
        <v>120371.24</v>
      </c>
    </row>
    <row r="40" spans="1:5" x14ac:dyDescent="0.25">
      <c r="A40" s="6" t="s">
        <v>35</v>
      </c>
      <c r="B40" s="6" t="s">
        <v>89</v>
      </c>
      <c r="C40" s="6" t="s">
        <v>57</v>
      </c>
      <c r="D40" s="7">
        <v>1</v>
      </c>
      <c r="E40" s="8">
        <v>17561.73</v>
      </c>
    </row>
    <row r="41" spans="1:5" x14ac:dyDescent="0.25">
      <c r="A41" s="6" t="s">
        <v>35</v>
      </c>
      <c r="B41" s="6" t="s">
        <v>89</v>
      </c>
      <c r="C41" s="6" t="s">
        <v>32</v>
      </c>
      <c r="D41" s="7">
        <v>5</v>
      </c>
      <c r="E41" s="8">
        <v>77279.520000000004</v>
      </c>
    </row>
    <row r="42" spans="1:5" ht="30" x14ac:dyDescent="0.25">
      <c r="A42" s="6" t="s">
        <v>2</v>
      </c>
      <c r="B42" s="6" t="s">
        <v>101</v>
      </c>
      <c r="C42" s="6" t="s">
        <v>7</v>
      </c>
      <c r="D42" s="7">
        <v>2</v>
      </c>
      <c r="E42" s="8">
        <v>12762.3</v>
      </c>
    </row>
    <row r="43" spans="1:5" ht="30" x14ac:dyDescent="0.25">
      <c r="A43" s="6" t="s">
        <v>35</v>
      </c>
      <c r="B43" s="6" t="s">
        <v>101</v>
      </c>
      <c r="C43" s="6" t="s">
        <v>7</v>
      </c>
      <c r="D43" s="7">
        <v>44</v>
      </c>
      <c r="E43" s="8">
        <v>354086.51</v>
      </c>
    </row>
    <row r="44" spans="1:5" x14ac:dyDescent="0.25">
      <c r="A44" s="6" t="s">
        <v>2</v>
      </c>
      <c r="B44" s="6" t="s">
        <v>102</v>
      </c>
      <c r="C44" s="6" t="s">
        <v>17</v>
      </c>
      <c r="D44" s="7">
        <v>9</v>
      </c>
      <c r="E44" s="8">
        <v>56866.33</v>
      </c>
    </row>
    <row r="45" spans="1:5" x14ac:dyDescent="0.25">
      <c r="A45" s="6" t="s">
        <v>35</v>
      </c>
      <c r="B45" s="6" t="s">
        <v>102</v>
      </c>
      <c r="C45" s="6" t="s">
        <v>17</v>
      </c>
      <c r="D45" s="7">
        <v>8</v>
      </c>
      <c r="E45" s="8">
        <v>62005.78</v>
      </c>
    </row>
    <row r="46" spans="1:5" x14ac:dyDescent="0.25">
      <c r="A46" s="6" t="s">
        <v>2</v>
      </c>
      <c r="B46" s="6" t="s">
        <v>90</v>
      </c>
      <c r="C46" s="6" t="s">
        <v>18</v>
      </c>
      <c r="D46" s="7">
        <v>17</v>
      </c>
      <c r="E46" s="8">
        <v>145574.1</v>
      </c>
    </row>
    <row r="47" spans="1:5" ht="30" x14ac:dyDescent="0.25">
      <c r="A47" s="6" t="s">
        <v>2</v>
      </c>
      <c r="B47" s="39" t="s">
        <v>90</v>
      </c>
      <c r="C47" s="6" t="s">
        <v>59</v>
      </c>
      <c r="D47" s="7">
        <v>18</v>
      </c>
      <c r="E47" s="8">
        <v>43082.9</v>
      </c>
    </row>
    <row r="48" spans="1:5" x14ac:dyDescent="0.25">
      <c r="A48" s="6" t="s">
        <v>35</v>
      </c>
      <c r="B48" s="6" t="s">
        <v>90</v>
      </c>
      <c r="C48" s="6" t="s">
        <v>18</v>
      </c>
      <c r="D48" s="7">
        <v>490</v>
      </c>
      <c r="E48" s="8">
        <v>2186751.5699999998</v>
      </c>
    </row>
    <row r="49" spans="1:5" ht="30" x14ac:dyDescent="0.25">
      <c r="A49" s="6" t="s">
        <v>35</v>
      </c>
      <c r="B49" s="39" t="s">
        <v>90</v>
      </c>
      <c r="C49" s="6" t="s">
        <v>50</v>
      </c>
      <c r="D49" s="7">
        <v>32</v>
      </c>
      <c r="E49" s="8">
        <v>218402.58</v>
      </c>
    </row>
    <row r="50" spans="1:5" x14ac:dyDescent="0.25">
      <c r="A50" s="6" t="s">
        <v>2</v>
      </c>
      <c r="B50" s="6" t="s">
        <v>91</v>
      </c>
      <c r="C50" s="6" t="s">
        <v>11</v>
      </c>
      <c r="D50" s="7">
        <v>2</v>
      </c>
      <c r="E50" s="8">
        <v>948.19</v>
      </c>
    </row>
    <row r="51" spans="1:5" x14ac:dyDescent="0.25">
      <c r="A51" s="6" t="s">
        <v>35</v>
      </c>
      <c r="B51" s="6" t="s">
        <v>91</v>
      </c>
      <c r="C51" s="6" t="s">
        <v>11</v>
      </c>
      <c r="D51" s="7">
        <v>8</v>
      </c>
      <c r="E51" s="8">
        <v>55571.45</v>
      </c>
    </row>
    <row r="52" spans="1:5" x14ac:dyDescent="0.25">
      <c r="A52" s="6" t="s">
        <v>2</v>
      </c>
      <c r="B52" s="6" t="s">
        <v>103</v>
      </c>
      <c r="C52" s="6" t="s">
        <v>34</v>
      </c>
      <c r="D52" s="7">
        <v>1</v>
      </c>
      <c r="E52" s="8">
        <v>14797.97</v>
      </c>
    </row>
    <row r="53" spans="1:5" x14ac:dyDescent="0.25">
      <c r="A53" s="6" t="s">
        <v>2</v>
      </c>
      <c r="B53" s="6" t="s">
        <v>103</v>
      </c>
      <c r="C53" s="6" t="s">
        <v>53</v>
      </c>
      <c r="D53" s="7">
        <v>1</v>
      </c>
      <c r="E53" s="8">
        <v>1014.94</v>
      </c>
    </row>
    <row r="54" spans="1:5" x14ac:dyDescent="0.25">
      <c r="A54" s="6" t="s">
        <v>2</v>
      </c>
      <c r="B54" s="6" t="s">
        <v>103</v>
      </c>
      <c r="C54" s="6" t="s">
        <v>25</v>
      </c>
      <c r="D54" s="7">
        <v>2</v>
      </c>
      <c r="E54" s="8">
        <v>4774.12</v>
      </c>
    </row>
    <row r="55" spans="1:5" x14ac:dyDescent="0.25">
      <c r="A55" s="6" t="s">
        <v>2</v>
      </c>
      <c r="B55" s="6" t="s">
        <v>103</v>
      </c>
      <c r="C55" s="6" t="s">
        <v>27</v>
      </c>
      <c r="D55" s="7">
        <v>2</v>
      </c>
      <c r="E55" s="8">
        <v>12709.75</v>
      </c>
    </row>
    <row r="56" spans="1:5" x14ac:dyDescent="0.25">
      <c r="A56" s="6" t="s">
        <v>2</v>
      </c>
      <c r="B56" s="6" t="s">
        <v>103</v>
      </c>
      <c r="C56" s="6" t="s">
        <v>29</v>
      </c>
      <c r="D56" s="7">
        <v>2</v>
      </c>
      <c r="E56" s="8">
        <v>1569.98</v>
      </c>
    </row>
    <row r="57" spans="1:5" x14ac:dyDescent="0.25">
      <c r="A57" s="6" t="s">
        <v>2</v>
      </c>
      <c r="B57" s="6" t="s">
        <v>103</v>
      </c>
      <c r="C57" s="6" t="s">
        <v>31</v>
      </c>
      <c r="D57" s="7">
        <v>2</v>
      </c>
      <c r="E57" s="8">
        <v>10932</v>
      </c>
    </row>
    <row r="58" spans="1:5" x14ac:dyDescent="0.25">
      <c r="A58" s="6" t="s">
        <v>35</v>
      </c>
      <c r="B58" s="6" t="s">
        <v>103</v>
      </c>
      <c r="C58" s="6" t="s">
        <v>53</v>
      </c>
      <c r="D58" s="7">
        <v>1</v>
      </c>
      <c r="E58" s="8">
        <v>780.45</v>
      </c>
    </row>
    <row r="59" spans="1:5" x14ac:dyDescent="0.25">
      <c r="A59" s="6" t="s">
        <v>35</v>
      </c>
      <c r="B59" s="6" t="s">
        <v>103</v>
      </c>
      <c r="C59" s="6" t="s">
        <v>25</v>
      </c>
      <c r="D59" s="7">
        <v>1</v>
      </c>
      <c r="E59" s="8">
        <v>1580.79</v>
      </c>
    </row>
    <row r="60" spans="1:5" x14ac:dyDescent="0.25">
      <c r="A60" s="6" t="s">
        <v>35</v>
      </c>
      <c r="B60" s="6" t="s">
        <v>103</v>
      </c>
      <c r="C60" s="6" t="s">
        <v>31</v>
      </c>
      <c r="D60" s="7">
        <v>15</v>
      </c>
      <c r="E60" s="8">
        <v>89850.76</v>
      </c>
    </row>
    <row r="61" spans="1:5" x14ac:dyDescent="0.25">
      <c r="A61" s="6" t="s">
        <v>35</v>
      </c>
      <c r="B61" s="6" t="s">
        <v>103</v>
      </c>
      <c r="C61" s="6" t="s">
        <v>58</v>
      </c>
      <c r="D61" s="7">
        <v>2</v>
      </c>
      <c r="E61" s="8">
        <v>92667.05</v>
      </c>
    </row>
    <row r="62" spans="1:5" x14ac:dyDescent="0.25">
      <c r="A62" s="6" t="s">
        <v>2</v>
      </c>
      <c r="B62" s="6" t="s">
        <v>104</v>
      </c>
      <c r="C62" s="6" t="s">
        <v>4</v>
      </c>
      <c r="D62" s="7">
        <v>3</v>
      </c>
      <c r="E62" s="8">
        <v>11669.37</v>
      </c>
    </row>
    <row r="63" spans="1:5" ht="30" x14ac:dyDescent="0.25">
      <c r="A63" s="6" t="s">
        <v>2</v>
      </c>
      <c r="B63" s="6" t="s">
        <v>104</v>
      </c>
      <c r="C63" s="6" t="s">
        <v>40</v>
      </c>
      <c r="D63" s="7">
        <v>1</v>
      </c>
      <c r="E63" s="8">
        <v>8736.94</v>
      </c>
    </row>
    <row r="64" spans="1:5" x14ac:dyDescent="0.25">
      <c r="A64" s="6" t="s">
        <v>2</v>
      </c>
      <c r="B64" s="6" t="s">
        <v>104</v>
      </c>
      <c r="C64" s="6" t="s">
        <v>54</v>
      </c>
      <c r="D64" s="7">
        <v>2</v>
      </c>
      <c r="E64" s="8">
        <v>49646.34</v>
      </c>
    </row>
    <row r="65" spans="1:5" x14ac:dyDescent="0.25">
      <c r="A65" s="6" t="s">
        <v>35</v>
      </c>
      <c r="B65" s="6" t="s">
        <v>104</v>
      </c>
      <c r="C65" s="6" t="s">
        <v>4</v>
      </c>
      <c r="D65" s="7">
        <v>14</v>
      </c>
      <c r="E65" s="8">
        <v>153866.29</v>
      </c>
    </row>
    <row r="66" spans="1:5" x14ac:dyDescent="0.25">
      <c r="A66" s="6" t="s">
        <v>35</v>
      </c>
      <c r="B66" s="6" t="s">
        <v>104</v>
      </c>
      <c r="C66" s="6" t="s">
        <v>39</v>
      </c>
      <c r="D66" s="7">
        <v>3</v>
      </c>
      <c r="E66" s="8">
        <v>14198.73</v>
      </c>
    </row>
    <row r="67" spans="1:5" x14ac:dyDescent="0.25">
      <c r="A67" s="6" t="s">
        <v>35</v>
      </c>
      <c r="B67" s="6" t="s">
        <v>104</v>
      </c>
      <c r="C67" s="6" t="s">
        <v>55</v>
      </c>
      <c r="D67" s="7">
        <v>1</v>
      </c>
      <c r="E67" s="8">
        <v>21853.22</v>
      </c>
    </row>
    <row r="68" spans="1:5" ht="30" x14ac:dyDescent="0.25">
      <c r="A68" s="6" t="s">
        <v>35</v>
      </c>
      <c r="B68" s="6" t="s">
        <v>104</v>
      </c>
      <c r="C68" s="6" t="s">
        <v>40</v>
      </c>
      <c r="D68" s="7">
        <v>10</v>
      </c>
      <c r="E68" s="8">
        <v>93971.87</v>
      </c>
    </row>
    <row r="69" spans="1:5" x14ac:dyDescent="0.25">
      <c r="A69" s="6" t="s">
        <v>35</v>
      </c>
      <c r="B69" s="6" t="s">
        <v>104</v>
      </c>
      <c r="C69" s="6" t="s">
        <v>54</v>
      </c>
      <c r="D69" s="7">
        <v>1</v>
      </c>
      <c r="E69" s="8">
        <v>4268.96</v>
      </c>
    </row>
    <row r="70" spans="1:5" x14ac:dyDescent="0.25">
      <c r="A70" s="6" t="s">
        <v>2</v>
      </c>
      <c r="B70" s="6" t="s">
        <v>92</v>
      </c>
      <c r="C70" s="6" t="s">
        <v>9</v>
      </c>
      <c r="D70" s="7">
        <v>92</v>
      </c>
      <c r="E70" s="8">
        <v>1110043.0900000001</v>
      </c>
    </row>
    <row r="71" spans="1:5" x14ac:dyDescent="0.25">
      <c r="A71" s="6" t="s">
        <v>2</v>
      </c>
      <c r="B71" s="6" t="s">
        <v>92</v>
      </c>
      <c r="C71" s="6" t="s">
        <v>13</v>
      </c>
      <c r="D71" s="7">
        <v>5</v>
      </c>
      <c r="E71" s="8">
        <v>28407.88</v>
      </c>
    </row>
    <row r="72" spans="1:5" x14ac:dyDescent="0.25">
      <c r="A72" s="6" t="s">
        <v>2</v>
      </c>
      <c r="B72" s="6" t="s">
        <v>92</v>
      </c>
      <c r="C72" s="6" t="s">
        <v>47</v>
      </c>
      <c r="D72" s="7">
        <v>2</v>
      </c>
      <c r="E72" s="8">
        <v>16336</v>
      </c>
    </row>
    <row r="73" spans="1:5" x14ac:dyDescent="0.25">
      <c r="A73" s="6" t="s">
        <v>33</v>
      </c>
      <c r="B73" s="6" t="s">
        <v>92</v>
      </c>
      <c r="C73" s="6" t="s">
        <v>9</v>
      </c>
      <c r="D73" s="7">
        <v>2</v>
      </c>
      <c r="E73" s="8">
        <v>334012.81</v>
      </c>
    </row>
    <row r="74" spans="1:5" x14ac:dyDescent="0.25">
      <c r="A74" s="6" t="s">
        <v>35</v>
      </c>
      <c r="B74" s="6" t="s">
        <v>92</v>
      </c>
      <c r="C74" s="6" t="s">
        <v>9</v>
      </c>
      <c r="D74" s="7">
        <v>511</v>
      </c>
      <c r="E74" s="8">
        <v>2939571.63</v>
      </c>
    </row>
    <row r="75" spans="1:5" x14ac:dyDescent="0.25">
      <c r="A75" s="6" t="s">
        <v>35</v>
      </c>
      <c r="B75" s="6" t="s">
        <v>92</v>
      </c>
      <c r="C75" s="6" t="s">
        <v>13</v>
      </c>
      <c r="D75" s="7">
        <v>21</v>
      </c>
      <c r="E75" s="8">
        <v>99564.77</v>
      </c>
    </row>
    <row r="76" spans="1:5" x14ac:dyDescent="0.25">
      <c r="A76" s="6" t="s">
        <v>35</v>
      </c>
      <c r="B76" s="6" t="s">
        <v>92</v>
      </c>
      <c r="C76" s="6" t="s">
        <v>44</v>
      </c>
      <c r="D76" s="7">
        <v>6</v>
      </c>
      <c r="E76" s="8">
        <v>43394.64</v>
      </c>
    </row>
    <row r="77" spans="1:5" x14ac:dyDescent="0.25">
      <c r="A77" s="6" t="s">
        <v>35</v>
      </c>
      <c r="B77" s="6" t="s">
        <v>92</v>
      </c>
      <c r="C77" s="6" t="s">
        <v>47</v>
      </c>
      <c r="D77" s="7">
        <v>22</v>
      </c>
      <c r="E77" s="8">
        <v>84476.54</v>
      </c>
    </row>
    <row r="78" spans="1:5" x14ac:dyDescent="0.25">
      <c r="A78" s="6" t="s">
        <v>2</v>
      </c>
      <c r="B78" s="6" t="s">
        <v>98</v>
      </c>
      <c r="C78" s="6" t="s">
        <v>52</v>
      </c>
      <c r="D78" s="7">
        <v>1</v>
      </c>
      <c r="E78" s="8">
        <v>25262.44</v>
      </c>
    </row>
    <row r="79" spans="1:5" x14ac:dyDescent="0.25">
      <c r="A79" s="6" t="s">
        <v>2</v>
      </c>
      <c r="B79" s="6" t="s">
        <v>105</v>
      </c>
      <c r="C79" s="6" t="s">
        <v>5</v>
      </c>
      <c r="D79" s="7">
        <v>2</v>
      </c>
      <c r="E79" s="8">
        <v>2456.25</v>
      </c>
    </row>
    <row r="80" spans="1:5" x14ac:dyDescent="0.25">
      <c r="A80" s="6" t="s">
        <v>2</v>
      </c>
      <c r="B80" s="6" t="s">
        <v>105</v>
      </c>
      <c r="C80" s="6" t="s">
        <v>30</v>
      </c>
      <c r="D80" s="7">
        <v>1</v>
      </c>
      <c r="E80" s="8">
        <v>300</v>
      </c>
    </row>
    <row r="81" spans="1:8" x14ac:dyDescent="0.25">
      <c r="A81" s="6" t="s">
        <v>35</v>
      </c>
      <c r="B81" s="6" t="s">
        <v>105</v>
      </c>
      <c r="C81" s="6" t="s">
        <v>5</v>
      </c>
      <c r="D81" s="7">
        <v>172</v>
      </c>
      <c r="E81" s="8">
        <v>717853.21</v>
      </c>
    </row>
    <row r="82" spans="1:8" x14ac:dyDescent="0.25">
      <c r="A82" s="6" t="s">
        <v>35</v>
      </c>
      <c r="B82" s="6" t="s">
        <v>105</v>
      </c>
      <c r="C82" s="6" t="s">
        <v>38</v>
      </c>
      <c r="D82" s="7">
        <v>3</v>
      </c>
      <c r="E82" s="8">
        <v>20801.02</v>
      </c>
    </row>
    <row r="83" spans="1:8" x14ac:dyDescent="0.25">
      <c r="A83" s="6" t="s">
        <v>35</v>
      </c>
      <c r="B83" s="6" t="s">
        <v>105</v>
      </c>
      <c r="C83" s="6" t="s">
        <v>30</v>
      </c>
      <c r="D83" s="7">
        <v>93</v>
      </c>
      <c r="E83" s="8">
        <v>795551.45</v>
      </c>
    </row>
    <row r="84" spans="1:8" x14ac:dyDescent="0.25">
      <c r="A84" s="6" t="s">
        <v>2</v>
      </c>
      <c r="B84" s="6" t="s">
        <v>93</v>
      </c>
      <c r="C84" s="6" t="s">
        <v>8</v>
      </c>
      <c r="D84" s="7">
        <v>23</v>
      </c>
      <c r="E84" s="8">
        <v>27324.79</v>
      </c>
      <c r="F84" s="6"/>
      <c r="G84" s="7"/>
      <c r="H84" s="8"/>
    </row>
    <row r="85" spans="1:8" x14ac:dyDescent="0.25">
      <c r="A85" s="6" t="s">
        <v>35</v>
      </c>
      <c r="B85" s="6" t="s">
        <v>93</v>
      </c>
      <c r="C85" s="6" t="s">
        <v>8</v>
      </c>
      <c r="D85" s="7">
        <v>14</v>
      </c>
      <c r="E85" s="8">
        <v>181253.42</v>
      </c>
    </row>
    <row r="86" spans="1:8" x14ac:dyDescent="0.25">
      <c r="A86" s="6" t="s">
        <v>35</v>
      </c>
      <c r="B86" s="6" t="s">
        <v>93</v>
      </c>
      <c r="C86" s="6" t="s">
        <v>51</v>
      </c>
      <c r="D86" s="7">
        <v>9</v>
      </c>
      <c r="E86" s="8">
        <v>88711.61</v>
      </c>
    </row>
    <row r="87" spans="1:8" x14ac:dyDescent="0.25">
      <c r="A87" s="6" t="s">
        <v>2</v>
      </c>
      <c r="B87" s="6" t="s">
        <v>94</v>
      </c>
      <c r="C87" s="6" t="s">
        <v>3</v>
      </c>
      <c r="D87" s="7">
        <v>3</v>
      </c>
      <c r="E87" s="8">
        <v>110849.49</v>
      </c>
    </row>
    <row r="88" spans="1:8" x14ac:dyDescent="0.25">
      <c r="A88" s="6" t="s">
        <v>2</v>
      </c>
      <c r="B88" s="6" t="s">
        <v>94</v>
      </c>
      <c r="C88" s="6" t="s">
        <v>24</v>
      </c>
      <c r="D88" s="7">
        <v>6</v>
      </c>
      <c r="E88" s="8">
        <v>25594.95</v>
      </c>
    </row>
    <row r="89" spans="1:8" x14ac:dyDescent="0.25">
      <c r="A89" s="6" t="s">
        <v>35</v>
      </c>
      <c r="B89" s="6" t="s">
        <v>94</v>
      </c>
      <c r="C89" s="6" t="s">
        <v>3</v>
      </c>
      <c r="D89" s="7">
        <v>52</v>
      </c>
      <c r="E89" s="8">
        <v>421504.09</v>
      </c>
    </row>
    <row r="90" spans="1:8" x14ac:dyDescent="0.25">
      <c r="A90" s="6" t="s">
        <v>35</v>
      </c>
      <c r="B90" s="6" t="s">
        <v>94</v>
      </c>
      <c r="C90" s="6" t="s">
        <v>20</v>
      </c>
      <c r="D90" s="7">
        <v>7</v>
      </c>
      <c r="E90" s="8">
        <v>12511.07</v>
      </c>
    </row>
    <row r="91" spans="1:8" x14ac:dyDescent="0.25">
      <c r="A91" s="6" t="s">
        <v>35</v>
      </c>
      <c r="B91" s="6" t="s">
        <v>94</v>
      </c>
      <c r="C91" s="6" t="s">
        <v>24</v>
      </c>
      <c r="D91" s="7">
        <v>6</v>
      </c>
      <c r="E91" s="8">
        <v>28663.97</v>
      </c>
    </row>
    <row r="92" spans="1:8" ht="30" x14ac:dyDescent="0.25">
      <c r="A92" s="6" t="s">
        <v>2</v>
      </c>
      <c r="B92" s="6" t="s">
        <v>106</v>
      </c>
      <c r="C92" s="6" t="s">
        <v>21</v>
      </c>
      <c r="D92" s="7">
        <v>66</v>
      </c>
      <c r="E92" s="8">
        <v>3137096.91</v>
      </c>
    </row>
    <row r="93" spans="1:8" ht="30" x14ac:dyDescent="0.25">
      <c r="A93" s="6" t="s">
        <v>33</v>
      </c>
      <c r="B93" s="6" t="s">
        <v>106</v>
      </c>
      <c r="C93" s="6" t="s">
        <v>21</v>
      </c>
      <c r="D93" s="7">
        <v>1</v>
      </c>
      <c r="E93" s="8">
        <v>4880.5</v>
      </c>
    </row>
    <row r="94" spans="1:8" ht="30" x14ac:dyDescent="0.25">
      <c r="A94" s="6" t="s">
        <v>35</v>
      </c>
      <c r="B94" s="6" t="s">
        <v>106</v>
      </c>
      <c r="C94" s="6" t="s">
        <v>21</v>
      </c>
      <c r="D94" s="7">
        <v>22</v>
      </c>
      <c r="E94" s="8">
        <v>175674.52</v>
      </c>
    </row>
    <row r="95" spans="1:8" x14ac:dyDescent="0.25">
      <c r="A95" s="6" t="s">
        <v>35</v>
      </c>
      <c r="B95" s="6" t="s">
        <v>99</v>
      </c>
      <c r="C95" s="6" t="s">
        <v>56</v>
      </c>
      <c r="D95" s="7">
        <v>1</v>
      </c>
      <c r="E95" s="8">
        <v>1615.04</v>
      </c>
    </row>
    <row r="96" spans="1:8" x14ac:dyDescent="0.25">
      <c r="A96" s="6" t="s">
        <v>2</v>
      </c>
      <c r="B96" s="6" t="s">
        <v>107</v>
      </c>
      <c r="C96" s="6" t="s">
        <v>23</v>
      </c>
      <c r="D96" s="7">
        <v>5</v>
      </c>
      <c r="E96" s="8">
        <v>20697.2</v>
      </c>
    </row>
    <row r="97" spans="1:5" x14ac:dyDescent="0.25">
      <c r="A97" s="6" t="s">
        <v>35</v>
      </c>
      <c r="B97" s="6" t="s">
        <v>107</v>
      </c>
      <c r="C97" s="6" t="s">
        <v>23</v>
      </c>
      <c r="D97" s="7">
        <v>23</v>
      </c>
      <c r="E97" s="8">
        <v>135955.35999999999</v>
      </c>
    </row>
    <row r="98" spans="1:5" ht="30" x14ac:dyDescent="0.25">
      <c r="A98" s="6" t="s">
        <v>2</v>
      </c>
      <c r="B98" s="6" t="s">
        <v>108</v>
      </c>
      <c r="C98" s="6" t="s">
        <v>45</v>
      </c>
      <c r="D98" s="7">
        <v>1</v>
      </c>
      <c r="E98" s="8">
        <v>7486.93</v>
      </c>
    </row>
    <row r="99" spans="1:5" ht="30" x14ac:dyDescent="0.25">
      <c r="A99" s="6" t="s">
        <v>35</v>
      </c>
      <c r="B99" s="6" t="s">
        <v>108</v>
      </c>
      <c r="C99" s="6" t="s">
        <v>45</v>
      </c>
      <c r="D99" s="7">
        <v>1</v>
      </c>
      <c r="E99" s="8">
        <v>30286.15</v>
      </c>
    </row>
    <row r="100" spans="1:5" x14ac:dyDescent="0.25">
      <c r="A100" s="6" t="s">
        <v>2</v>
      </c>
      <c r="B100" s="6" t="s">
        <v>109</v>
      </c>
      <c r="C100" s="6" t="s">
        <v>48</v>
      </c>
      <c r="D100" s="7">
        <v>1</v>
      </c>
      <c r="E100" s="8">
        <v>2853.19</v>
      </c>
    </row>
    <row r="101" spans="1:5" x14ac:dyDescent="0.25">
      <c r="A101" s="6" t="s">
        <v>35</v>
      </c>
      <c r="B101" s="6" t="s">
        <v>109</v>
      </c>
      <c r="C101" s="6" t="s">
        <v>36</v>
      </c>
      <c r="D101" s="7">
        <v>27</v>
      </c>
      <c r="E101" s="8">
        <v>223403.24</v>
      </c>
    </row>
    <row r="102" spans="1:5" x14ac:dyDescent="0.25">
      <c r="A102" s="6" t="s">
        <v>35</v>
      </c>
      <c r="B102" s="39" t="s">
        <v>109</v>
      </c>
      <c r="C102" s="6" t="s">
        <v>41</v>
      </c>
      <c r="D102" s="7">
        <v>8</v>
      </c>
      <c r="E102" s="8">
        <v>120119.32</v>
      </c>
    </row>
    <row r="103" spans="1:5" x14ac:dyDescent="0.25">
      <c r="A103" s="6" t="s">
        <v>35</v>
      </c>
      <c r="B103" s="6" t="s">
        <v>109</v>
      </c>
      <c r="C103" s="6" t="s">
        <v>48</v>
      </c>
      <c r="D103" s="7">
        <v>23</v>
      </c>
      <c r="E103" s="8">
        <v>232631.41</v>
      </c>
    </row>
    <row r="104" spans="1:5" x14ac:dyDescent="0.25">
      <c r="A104" s="6" t="s">
        <v>35</v>
      </c>
      <c r="B104" s="6" t="s">
        <v>110</v>
      </c>
      <c r="C104" s="6" t="s">
        <v>43</v>
      </c>
      <c r="D104" s="7">
        <v>12</v>
      </c>
      <c r="E104" s="8">
        <v>137782.41</v>
      </c>
    </row>
    <row r="106" spans="1:5" x14ac:dyDescent="0.25">
      <c r="A106" s="23" t="s">
        <v>66</v>
      </c>
      <c r="B106" s="17"/>
      <c r="C106" s="18">
        <f>SUM(C24:C105)</f>
        <v>0</v>
      </c>
      <c r="D106" s="19">
        <f>SUM(D24:D105)</f>
        <v>2060</v>
      </c>
      <c r="E106" s="19">
        <f>SUM(E24:E105)</f>
        <v>16242866.639999993</v>
      </c>
    </row>
  </sheetData>
  <autoFilter ref="A23:H104" xr:uid="{00000000-0009-0000-0000-000014000000}"/>
  <sortState xmlns:xlrd2="http://schemas.microsoft.com/office/spreadsheetml/2017/richdata2" ref="A10:E90">
    <sortCondition ref="B10"/>
  </sortState>
  <mergeCells count="2">
    <mergeCell ref="A20:C20"/>
    <mergeCell ref="A21:C2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2049" r:id="rId3">
          <objectPr defaultSize="0" autoPict="0" r:id="rId4">
            <anchor moveWithCells="1" sizeWithCells="1">
              <from>
                <xdr:col>0</xdr:col>
                <xdr:colOff>419100</xdr:colOff>
                <xdr:row>15</xdr:row>
                <xdr:rowOff>66675</xdr:rowOff>
              </from>
              <to>
                <xdr:col>0</xdr:col>
                <xdr:colOff>1095375</xdr:colOff>
                <xdr:row>16</xdr:row>
                <xdr:rowOff>180975</xdr:rowOff>
              </to>
            </anchor>
          </objectPr>
        </oleObject>
      </mc:Choice>
      <mc:Fallback>
        <oleObject progId="Word.Picture.8" shapeId="2049" r:id="rId3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87"/>
  <sheetViews>
    <sheetView showGridLines="0" zoomScale="98" zoomScaleNormal="98" workbookViewId="0"/>
  </sheetViews>
  <sheetFormatPr baseColWidth="10" defaultRowHeight="15" x14ac:dyDescent="0.25"/>
  <cols>
    <col min="1" max="1" width="11.42578125" style="64"/>
    <col min="2" max="2" width="25.85546875" style="64" bestFit="1" customWidth="1"/>
    <col min="3" max="16" width="20.7109375" customWidth="1"/>
  </cols>
  <sheetData>
    <row r="1" spans="1:16" s="43" customFormat="1" x14ac:dyDescent="0.25">
      <c r="A1" s="64"/>
      <c r="B1" s="64"/>
    </row>
    <row r="2" spans="1:16" s="43" customFormat="1" x14ac:dyDescent="0.25">
      <c r="A2" s="64"/>
      <c r="B2" s="64"/>
    </row>
    <row r="3" spans="1:16" s="43" customFormat="1" ht="18" x14ac:dyDescent="0.25">
      <c r="A3" s="64"/>
      <c r="B3" s="64"/>
      <c r="C3" s="47"/>
      <c r="E3" s="47"/>
      <c r="G3" s="48"/>
      <c r="H3" s="49"/>
    </row>
    <row r="4" spans="1:16" s="43" customFormat="1" ht="18" x14ac:dyDescent="0.25">
      <c r="A4" s="64"/>
      <c r="B4" s="64"/>
      <c r="C4" s="47"/>
      <c r="E4" s="47"/>
      <c r="G4" s="48"/>
      <c r="H4" s="49"/>
    </row>
    <row r="5" spans="1:16" s="43" customFormat="1" ht="18" x14ac:dyDescent="0.25">
      <c r="A5" s="64"/>
      <c r="B5" s="64"/>
      <c r="C5" s="47"/>
      <c r="E5" s="47"/>
      <c r="G5" s="48"/>
      <c r="H5" s="49"/>
    </row>
    <row r="6" spans="1:16" s="43" customFormat="1" ht="18" x14ac:dyDescent="0.25">
      <c r="A6" s="64"/>
      <c r="B6" s="64"/>
      <c r="C6" s="47"/>
      <c r="E6" s="47"/>
      <c r="G6" s="48"/>
      <c r="H6" s="49"/>
    </row>
    <row r="11" spans="1:16" s="64" customFormat="1" ht="29.25" customHeight="1" thickBot="1" x14ac:dyDescent="0.3">
      <c r="B11" s="65"/>
      <c r="C11" s="95" t="s">
        <v>148</v>
      </c>
      <c r="D11" s="96"/>
      <c r="E11" s="95" t="s">
        <v>67</v>
      </c>
      <c r="F11" s="96"/>
      <c r="G11" s="100" t="s">
        <v>68</v>
      </c>
      <c r="H11" s="96"/>
      <c r="I11" s="100" t="s">
        <v>69</v>
      </c>
      <c r="J11" s="96"/>
      <c r="K11" s="100" t="s">
        <v>132</v>
      </c>
      <c r="L11" s="96"/>
      <c r="M11" s="100" t="s">
        <v>35</v>
      </c>
      <c r="N11" s="96"/>
      <c r="O11" s="100" t="s">
        <v>114</v>
      </c>
      <c r="P11" s="96"/>
    </row>
    <row r="12" spans="1:16" ht="20.100000000000001" customHeight="1" thickBot="1" x14ac:dyDescent="0.3">
      <c r="B12" s="78" t="s">
        <v>1</v>
      </c>
      <c r="C12" s="54" t="s">
        <v>96</v>
      </c>
      <c r="D12" s="58" t="s">
        <v>49</v>
      </c>
      <c r="E12" s="54" t="s">
        <v>96</v>
      </c>
      <c r="F12" s="58" t="s">
        <v>49</v>
      </c>
      <c r="G12" s="54" t="s">
        <v>96</v>
      </c>
      <c r="H12" s="58" t="s">
        <v>49</v>
      </c>
      <c r="I12" s="54" t="s">
        <v>96</v>
      </c>
      <c r="J12" s="58" t="s">
        <v>49</v>
      </c>
      <c r="K12" s="54" t="s">
        <v>96</v>
      </c>
      <c r="L12" s="58" t="s">
        <v>49</v>
      </c>
      <c r="M12" s="54" t="s">
        <v>96</v>
      </c>
      <c r="N12" s="58" t="s">
        <v>49</v>
      </c>
      <c r="O12" s="54" t="s">
        <v>96</v>
      </c>
      <c r="P12" s="58" t="s">
        <v>49</v>
      </c>
    </row>
    <row r="13" spans="1:16" ht="20.100000000000001" customHeight="1" thickBot="1" x14ac:dyDescent="0.3">
      <c r="B13" s="84" t="s">
        <v>151</v>
      </c>
      <c r="C13" s="55"/>
      <c r="D13" s="82"/>
      <c r="E13" s="55">
        <v>1</v>
      </c>
      <c r="F13" s="82">
        <v>17533.97</v>
      </c>
      <c r="G13" s="55"/>
      <c r="H13" s="82"/>
      <c r="I13" s="55"/>
      <c r="J13" s="82"/>
      <c r="K13" s="55"/>
      <c r="L13" s="82"/>
      <c r="M13" s="55">
        <v>7</v>
      </c>
      <c r="N13" s="82">
        <v>81575.25</v>
      </c>
      <c r="O13" s="55">
        <f t="shared" ref="O13:P17" si="0">E13+G13+I13+M13</f>
        <v>8</v>
      </c>
      <c r="P13" s="82">
        <f t="shared" si="0"/>
        <v>99109.22</v>
      </c>
    </row>
    <row r="14" spans="1:16" ht="20.100000000000001" customHeight="1" thickBot="1" x14ac:dyDescent="0.3">
      <c r="B14" s="84" t="s">
        <v>152</v>
      </c>
      <c r="C14" s="55"/>
      <c r="D14" s="82"/>
      <c r="E14" s="55">
        <v>3</v>
      </c>
      <c r="F14" s="82">
        <v>12557.98</v>
      </c>
      <c r="G14" s="55"/>
      <c r="H14" s="82"/>
      <c r="I14" s="55"/>
      <c r="J14" s="82"/>
      <c r="K14" s="55"/>
      <c r="L14" s="82"/>
      <c r="M14" s="55">
        <v>70</v>
      </c>
      <c r="N14" s="82">
        <v>289432.57</v>
      </c>
      <c r="O14" s="55">
        <f t="shared" si="0"/>
        <v>73</v>
      </c>
      <c r="P14" s="82">
        <f t="shared" si="0"/>
        <v>301990.55</v>
      </c>
    </row>
    <row r="15" spans="1:16" ht="20.100000000000001" customHeight="1" thickBot="1" x14ac:dyDescent="0.3">
      <c r="B15" s="84" t="s">
        <v>153</v>
      </c>
      <c r="C15" s="55"/>
      <c r="D15" s="82"/>
      <c r="E15" s="55">
        <v>1</v>
      </c>
      <c r="F15" s="82">
        <v>518.94000000000005</v>
      </c>
      <c r="G15" s="55"/>
      <c r="H15" s="82"/>
      <c r="I15" s="55"/>
      <c r="J15" s="82"/>
      <c r="K15" s="55"/>
      <c r="L15" s="82"/>
      <c r="M15" s="55">
        <v>2</v>
      </c>
      <c r="N15" s="82">
        <v>52907.67</v>
      </c>
      <c r="O15" s="55">
        <f t="shared" si="0"/>
        <v>3</v>
      </c>
      <c r="P15" s="82">
        <f t="shared" si="0"/>
        <v>53426.61</v>
      </c>
    </row>
    <row r="16" spans="1:16" ht="20.100000000000001" customHeight="1" thickBot="1" x14ac:dyDescent="0.3">
      <c r="B16" s="84" t="s">
        <v>150</v>
      </c>
      <c r="C16" s="55"/>
      <c r="D16" s="82"/>
      <c r="E16" s="55"/>
      <c r="F16" s="82"/>
      <c r="G16" s="55"/>
      <c r="H16" s="82"/>
      <c r="I16" s="55"/>
      <c r="J16" s="82"/>
      <c r="K16" s="55"/>
      <c r="L16" s="82"/>
      <c r="M16" s="55">
        <v>12</v>
      </c>
      <c r="N16" s="82">
        <v>155423.57</v>
      </c>
      <c r="O16" s="55">
        <f t="shared" si="0"/>
        <v>12</v>
      </c>
      <c r="P16" s="82">
        <f t="shared" si="0"/>
        <v>155423.57</v>
      </c>
    </row>
    <row r="17" spans="2:16" ht="20.100000000000001" customHeight="1" thickBot="1" x14ac:dyDescent="0.3">
      <c r="B17" s="84" t="s">
        <v>154</v>
      </c>
      <c r="C17" s="55"/>
      <c r="D17" s="82"/>
      <c r="E17" s="55">
        <v>1</v>
      </c>
      <c r="F17" s="82">
        <v>1939</v>
      </c>
      <c r="G17" s="55"/>
      <c r="H17" s="82"/>
      <c r="I17" s="55"/>
      <c r="J17" s="82"/>
      <c r="K17" s="55"/>
      <c r="L17" s="82"/>
      <c r="M17" s="55">
        <v>15</v>
      </c>
      <c r="N17" s="82">
        <v>105380.34</v>
      </c>
      <c r="O17" s="55">
        <f t="shared" si="0"/>
        <v>16</v>
      </c>
      <c r="P17" s="82">
        <f t="shared" si="0"/>
        <v>107319.34</v>
      </c>
    </row>
    <row r="18" spans="2:16" s="64" customFormat="1" ht="20.100000000000001" customHeight="1" thickBot="1" x14ac:dyDescent="0.3">
      <c r="B18" s="84" t="s">
        <v>155</v>
      </c>
      <c r="C18" s="66"/>
      <c r="D18" s="81"/>
      <c r="E18" s="55"/>
      <c r="F18" s="81"/>
      <c r="G18" s="55"/>
      <c r="H18" s="81"/>
      <c r="I18" s="55"/>
      <c r="J18" s="81"/>
      <c r="K18" s="55"/>
      <c r="L18" s="81"/>
      <c r="M18" s="55"/>
      <c r="N18" s="81"/>
      <c r="O18" s="55"/>
      <c r="P18" s="80"/>
    </row>
    <row r="19" spans="2:16" ht="20.100000000000001" customHeight="1" thickBot="1" x14ac:dyDescent="0.3">
      <c r="B19" s="84" t="s">
        <v>156</v>
      </c>
      <c r="C19" s="55"/>
      <c r="D19" s="82"/>
      <c r="E19" s="55">
        <v>7</v>
      </c>
      <c r="F19" s="82">
        <v>50880.97</v>
      </c>
      <c r="G19" s="55"/>
      <c r="H19" s="82"/>
      <c r="I19" s="55"/>
      <c r="J19" s="82"/>
      <c r="K19" s="55"/>
      <c r="L19" s="82"/>
      <c r="M19" s="55">
        <v>20</v>
      </c>
      <c r="N19" s="82">
        <v>62443.15</v>
      </c>
      <c r="O19" s="55">
        <f t="shared" ref="O19:O30" si="1">E19+G19+I19+M19</f>
        <v>27</v>
      </c>
      <c r="P19" s="82">
        <f t="shared" ref="P19:P30" si="2">F19+H19+J19+N19</f>
        <v>113324.12</v>
      </c>
    </row>
    <row r="20" spans="2:16" ht="20.100000000000001" customHeight="1" thickBot="1" x14ac:dyDescent="0.3">
      <c r="B20" s="84" t="s">
        <v>171</v>
      </c>
      <c r="C20" s="55"/>
      <c r="D20" s="82"/>
      <c r="E20" s="55">
        <v>6</v>
      </c>
      <c r="F20" s="82">
        <f>'2013 provincias y tipo expte'!E44+'2013 provincias y tipo expte'!E45</f>
        <v>14412.72</v>
      </c>
      <c r="G20" s="55"/>
      <c r="H20" s="82"/>
      <c r="I20" s="55"/>
      <c r="J20" s="82"/>
      <c r="K20" s="55"/>
      <c r="L20" s="82"/>
      <c r="M20" s="55">
        <v>1</v>
      </c>
      <c r="N20" s="82">
        <v>2848.9</v>
      </c>
      <c r="O20" s="55">
        <f t="shared" si="1"/>
        <v>7</v>
      </c>
      <c r="P20" s="82">
        <f t="shared" si="2"/>
        <v>17261.62</v>
      </c>
    </row>
    <row r="21" spans="2:16" ht="20.100000000000001" customHeight="1" thickBot="1" x14ac:dyDescent="0.3">
      <c r="B21" s="84" t="s">
        <v>157</v>
      </c>
      <c r="C21" s="55"/>
      <c r="D21" s="82"/>
      <c r="E21" s="55">
        <v>129</v>
      </c>
      <c r="F21" s="82">
        <f>'2013 provincias y tipo expte'!E66+'2013 provincias y tipo expte'!E68</f>
        <v>860055.89</v>
      </c>
      <c r="G21" s="55"/>
      <c r="H21" s="82"/>
      <c r="I21" s="55"/>
      <c r="J21" s="82"/>
      <c r="K21" s="55"/>
      <c r="L21" s="82"/>
      <c r="M21" s="55">
        <v>249</v>
      </c>
      <c r="N21" s="82">
        <v>1500358.59</v>
      </c>
      <c r="O21" s="55">
        <f t="shared" si="1"/>
        <v>378</v>
      </c>
      <c r="P21" s="82">
        <f t="shared" si="2"/>
        <v>2360414.48</v>
      </c>
    </row>
    <row r="22" spans="2:16" ht="20.100000000000001" customHeight="1" thickBot="1" x14ac:dyDescent="0.3">
      <c r="B22" s="84" t="s">
        <v>195</v>
      </c>
      <c r="C22" s="55"/>
      <c r="D22" s="82"/>
      <c r="E22" s="55"/>
      <c r="F22" s="82"/>
      <c r="G22" s="55"/>
      <c r="H22" s="82"/>
      <c r="I22" s="55"/>
      <c r="J22" s="82"/>
      <c r="K22" s="55"/>
      <c r="L22" s="82"/>
      <c r="M22" s="55">
        <v>15</v>
      </c>
      <c r="N22" s="82">
        <v>477044.45</v>
      </c>
      <c r="O22" s="55">
        <f t="shared" si="1"/>
        <v>15</v>
      </c>
      <c r="P22" s="82">
        <f t="shared" si="2"/>
        <v>477044.45</v>
      </c>
    </row>
    <row r="23" spans="2:16" ht="20.100000000000001" customHeight="1" thickBot="1" x14ac:dyDescent="0.3">
      <c r="B23" s="84" t="s">
        <v>158</v>
      </c>
      <c r="C23" s="55"/>
      <c r="D23" s="82"/>
      <c r="E23" s="55">
        <v>1</v>
      </c>
      <c r="F23" s="82">
        <v>4895.71</v>
      </c>
      <c r="G23" s="55"/>
      <c r="H23" s="82"/>
      <c r="I23" s="55"/>
      <c r="J23" s="82"/>
      <c r="K23" s="55"/>
      <c r="L23" s="82"/>
      <c r="M23" s="55">
        <v>1</v>
      </c>
      <c r="N23" s="82">
        <v>34702.75</v>
      </c>
      <c r="O23" s="55">
        <f t="shared" si="1"/>
        <v>2</v>
      </c>
      <c r="P23" s="82">
        <f t="shared" si="2"/>
        <v>39598.46</v>
      </c>
    </row>
    <row r="24" spans="2:16" ht="20.100000000000001" customHeight="1" thickBot="1" x14ac:dyDescent="0.3">
      <c r="B24" s="84" t="s">
        <v>159</v>
      </c>
      <c r="C24" s="55"/>
      <c r="D24" s="82"/>
      <c r="E24" s="55"/>
      <c r="F24" s="82"/>
      <c r="G24" s="55"/>
      <c r="H24" s="82"/>
      <c r="I24" s="55"/>
      <c r="J24" s="82"/>
      <c r="K24" s="55"/>
      <c r="L24" s="82"/>
      <c r="M24" s="55">
        <v>1</v>
      </c>
      <c r="N24" s="82">
        <v>830.26</v>
      </c>
      <c r="O24" s="55">
        <f t="shared" si="1"/>
        <v>1</v>
      </c>
      <c r="P24" s="82">
        <f t="shared" si="2"/>
        <v>830.26</v>
      </c>
    </row>
    <row r="25" spans="2:16" ht="20.100000000000001" customHeight="1" thickBot="1" x14ac:dyDescent="0.3">
      <c r="B25" s="84" t="s">
        <v>160</v>
      </c>
      <c r="C25" s="55"/>
      <c r="D25" s="82"/>
      <c r="E25" s="55">
        <v>1</v>
      </c>
      <c r="F25" s="82">
        <v>17795.2</v>
      </c>
      <c r="G25" s="55"/>
      <c r="H25" s="82"/>
      <c r="I25" s="55"/>
      <c r="J25" s="82"/>
      <c r="K25" s="55"/>
      <c r="L25" s="82"/>
      <c r="M25" s="55">
        <v>6</v>
      </c>
      <c r="N25" s="82">
        <v>21436.49</v>
      </c>
      <c r="O25" s="55">
        <f t="shared" si="1"/>
        <v>7</v>
      </c>
      <c r="P25" s="82">
        <f t="shared" si="2"/>
        <v>39231.69</v>
      </c>
    </row>
    <row r="26" spans="2:16" ht="20.100000000000001" customHeight="1" thickBot="1" x14ac:dyDescent="0.3">
      <c r="B26" s="84" t="s">
        <v>91</v>
      </c>
      <c r="C26" s="55"/>
      <c r="D26" s="82"/>
      <c r="E26" s="55">
        <v>2</v>
      </c>
      <c r="F26" s="82">
        <v>5971.89</v>
      </c>
      <c r="G26" s="55"/>
      <c r="H26" s="82"/>
      <c r="I26" s="55"/>
      <c r="J26" s="82"/>
      <c r="K26" s="55"/>
      <c r="L26" s="82"/>
      <c r="M26" s="55">
        <v>9</v>
      </c>
      <c r="N26" s="82">
        <v>37576.03</v>
      </c>
      <c r="O26" s="55">
        <f t="shared" si="1"/>
        <v>11</v>
      </c>
      <c r="P26" s="82">
        <f t="shared" si="2"/>
        <v>43547.92</v>
      </c>
    </row>
    <row r="27" spans="2:16" ht="20.100000000000001" customHeight="1" thickBot="1" x14ac:dyDescent="0.3">
      <c r="B27" s="84" t="s">
        <v>161</v>
      </c>
      <c r="C27" s="55"/>
      <c r="D27" s="82"/>
      <c r="E27" s="55"/>
      <c r="F27" s="82"/>
      <c r="G27" s="55"/>
      <c r="H27" s="82"/>
      <c r="I27" s="55"/>
      <c r="J27" s="82"/>
      <c r="K27" s="55"/>
      <c r="L27" s="82"/>
      <c r="M27" s="55">
        <v>4</v>
      </c>
      <c r="N27" s="82">
        <v>76359.350000000006</v>
      </c>
      <c r="O27" s="55">
        <f t="shared" si="1"/>
        <v>4</v>
      </c>
      <c r="P27" s="82">
        <f t="shared" si="2"/>
        <v>76359.350000000006</v>
      </c>
    </row>
    <row r="28" spans="2:16" ht="20.100000000000001" customHeight="1" thickBot="1" x14ac:dyDescent="0.3">
      <c r="B28" s="84" t="s">
        <v>162</v>
      </c>
      <c r="C28" s="55"/>
      <c r="D28" s="82"/>
      <c r="E28" s="55"/>
      <c r="F28" s="82"/>
      <c r="G28" s="55"/>
      <c r="H28" s="82"/>
      <c r="I28" s="55"/>
      <c r="J28" s="82"/>
      <c r="K28" s="55"/>
      <c r="L28" s="82"/>
      <c r="M28" s="55">
        <v>5</v>
      </c>
      <c r="N28" s="82">
        <v>20758.32</v>
      </c>
      <c r="O28" s="55">
        <f t="shared" si="1"/>
        <v>5</v>
      </c>
      <c r="P28" s="82">
        <f t="shared" si="2"/>
        <v>20758.32</v>
      </c>
    </row>
    <row r="29" spans="2:16" ht="20.100000000000001" customHeight="1" thickBot="1" x14ac:dyDescent="0.3">
      <c r="B29" s="84" t="s">
        <v>163</v>
      </c>
      <c r="C29" s="55"/>
      <c r="D29" s="82"/>
      <c r="E29" s="55">
        <v>4</v>
      </c>
      <c r="F29" s="82">
        <v>55923.18</v>
      </c>
      <c r="G29" s="55"/>
      <c r="H29" s="82"/>
      <c r="I29" s="55"/>
      <c r="J29" s="82"/>
      <c r="K29" s="55"/>
      <c r="L29" s="82"/>
      <c r="M29" s="55">
        <v>2</v>
      </c>
      <c r="N29" s="82">
        <v>39716.42</v>
      </c>
      <c r="O29" s="55">
        <f t="shared" si="1"/>
        <v>6</v>
      </c>
      <c r="P29" s="82">
        <f t="shared" si="2"/>
        <v>95639.6</v>
      </c>
    </row>
    <row r="30" spans="2:16" ht="20.100000000000001" customHeight="1" thickBot="1" x14ac:dyDescent="0.3">
      <c r="B30" s="84" t="s">
        <v>149</v>
      </c>
      <c r="C30" s="55"/>
      <c r="D30" s="82"/>
      <c r="E30" s="55">
        <v>3</v>
      </c>
      <c r="F30" s="82">
        <v>383.92</v>
      </c>
      <c r="G30" s="55"/>
      <c r="H30" s="82"/>
      <c r="I30" s="55"/>
      <c r="J30" s="82"/>
      <c r="K30" s="55"/>
      <c r="L30" s="82"/>
      <c r="M30" s="55">
        <v>14</v>
      </c>
      <c r="N30" s="82">
        <v>134771.07999999999</v>
      </c>
      <c r="O30" s="55">
        <f t="shared" si="1"/>
        <v>17</v>
      </c>
      <c r="P30" s="82">
        <f t="shared" si="2"/>
        <v>135155</v>
      </c>
    </row>
    <row r="31" spans="2:16" ht="20.100000000000001" customHeight="1" thickBot="1" x14ac:dyDescent="0.3">
      <c r="B31" s="84" t="s">
        <v>164</v>
      </c>
      <c r="C31" s="55"/>
      <c r="D31" s="82"/>
      <c r="E31" s="55"/>
      <c r="F31" s="82"/>
      <c r="G31" s="55"/>
      <c r="H31" s="82"/>
      <c r="I31" s="55"/>
      <c r="J31" s="82"/>
      <c r="K31" s="55"/>
      <c r="L31" s="82"/>
      <c r="M31" s="55"/>
      <c r="N31" s="82"/>
      <c r="O31" s="55"/>
      <c r="P31" s="82"/>
    </row>
    <row r="32" spans="2:16" ht="20.100000000000001" customHeight="1" thickBot="1" x14ac:dyDescent="0.3">
      <c r="B32" s="84" t="s">
        <v>168</v>
      </c>
      <c r="C32" s="55"/>
      <c r="D32" s="82"/>
      <c r="E32" s="55"/>
      <c r="F32" s="82"/>
      <c r="G32" s="55"/>
      <c r="H32" s="82"/>
      <c r="I32" s="55"/>
      <c r="J32" s="82"/>
      <c r="K32" s="55"/>
      <c r="L32" s="82"/>
      <c r="M32" s="55">
        <v>1</v>
      </c>
      <c r="N32" s="82">
        <v>5575.48</v>
      </c>
      <c r="O32" s="55">
        <f t="shared" ref="O32:O45" si="3">E32+G32+I32+M32</f>
        <v>1</v>
      </c>
      <c r="P32" s="82">
        <f t="shared" ref="P32:P45" si="4">F32+H32+J32+N32</f>
        <v>5575.48</v>
      </c>
    </row>
    <row r="33" spans="2:16" ht="20.100000000000001" customHeight="1" thickBot="1" x14ac:dyDescent="0.3">
      <c r="B33" s="84" t="s">
        <v>165</v>
      </c>
      <c r="C33" s="55"/>
      <c r="D33" s="82"/>
      <c r="E33" s="55">
        <v>7</v>
      </c>
      <c r="F33" s="82">
        <v>76804.75</v>
      </c>
      <c r="G33" s="55"/>
      <c r="H33" s="82"/>
      <c r="I33" s="55"/>
      <c r="J33" s="82"/>
      <c r="K33" s="55"/>
      <c r="L33" s="82"/>
      <c r="M33" s="55">
        <v>7</v>
      </c>
      <c r="N33" s="82">
        <v>21085.360000000001</v>
      </c>
      <c r="O33" s="55">
        <f t="shared" si="3"/>
        <v>14</v>
      </c>
      <c r="P33" s="82">
        <f t="shared" si="4"/>
        <v>97890.11</v>
      </c>
    </row>
    <row r="34" spans="2:16" ht="20.100000000000001" customHeight="1" thickBot="1" x14ac:dyDescent="0.3">
      <c r="B34" s="84" t="s">
        <v>166</v>
      </c>
      <c r="C34" s="55"/>
      <c r="D34" s="82"/>
      <c r="E34" s="55">
        <v>4</v>
      </c>
      <c r="F34" s="82">
        <v>26372.93</v>
      </c>
      <c r="G34" s="55"/>
      <c r="H34" s="82"/>
      <c r="I34" s="55"/>
      <c r="J34" s="82"/>
      <c r="K34" s="55"/>
      <c r="L34" s="82"/>
      <c r="M34" s="55">
        <v>7</v>
      </c>
      <c r="N34" s="82">
        <v>34874.620000000003</v>
      </c>
      <c r="O34" s="55">
        <f t="shared" si="3"/>
        <v>11</v>
      </c>
      <c r="P34" s="82">
        <f t="shared" si="4"/>
        <v>61247.55</v>
      </c>
    </row>
    <row r="35" spans="2:16" ht="20.100000000000001" customHeight="1" thickBot="1" x14ac:dyDescent="0.3">
      <c r="B35" s="84" t="s">
        <v>167</v>
      </c>
      <c r="C35" s="55"/>
      <c r="D35" s="82"/>
      <c r="E35" s="55"/>
      <c r="F35" s="82"/>
      <c r="G35" s="55"/>
      <c r="H35" s="82"/>
      <c r="I35" s="55"/>
      <c r="J35" s="82"/>
      <c r="K35" s="55"/>
      <c r="L35" s="82"/>
      <c r="M35" s="55">
        <v>11</v>
      </c>
      <c r="N35" s="82">
        <v>101032.21</v>
      </c>
      <c r="O35" s="55">
        <f t="shared" si="3"/>
        <v>11</v>
      </c>
      <c r="P35" s="82">
        <f t="shared" si="4"/>
        <v>101032.21</v>
      </c>
    </row>
    <row r="36" spans="2:16" ht="20.100000000000001" customHeight="1" thickBot="1" x14ac:dyDescent="0.3">
      <c r="B36" s="84" t="s">
        <v>169</v>
      </c>
      <c r="C36" s="55"/>
      <c r="D36" s="82"/>
      <c r="E36" s="55">
        <v>1</v>
      </c>
      <c r="F36" s="82">
        <v>37596.639999999999</v>
      </c>
      <c r="G36" s="55"/>
      <c r="H36" s="82"/>
      <c r="I36" s="55"/>
      <c r="J36" s="82"/>
      <c r="K36" s="55"/>
      <c r="L36" s="82"/>
      <c r="M36" s="55"/>
      <c r="N36" s="82"/>
      <c r="O36" s="55">
        <f t="shared" si="3"/>
        <v>1</v>
      </c>
      <c r="P36" s="82">
        <f t="shared" si="4"/>
        <v>37596.639999999999</v>
      </c>
    </row>
    <row r="37" spans="2:16" ht="20.100000000000001" customHeight="1" thickBot="1" x14ac:dyDescent="0.3">
      <c r="B37" s="84" t="s">
        <v>170</v>
      </c>
      <c r="C37" s="55"/>
      <c r="D37" s="82"/>
      <c r="E37" s="55">
        <v>2</v>
      </c>
      <c r="F37" s="82">
        <v>38285.93</v>
      </c>
      <c r="G37" s="55"/>
      <c r="H37" s="82"/>
      <c r="I37" s="55"/>
      <c r="J37" s="82"/>
      <c r="K37" s="55"/>
      <c r="L37" s="82"/>
      <c r="M37" s="55"/>
      <c r="N37" s="82"/>
      <c r="O37" s="55">
        <f t="shared" si="3"/>
        <v>2</v>
      </c>
      <c r="P37" s="82">
        <f t="shared" si="4"/>
        <v>38285.93</v>
      </c>
    </row>
    <row r="38" spans="2:16" ht="20.100000000000001" customHeight="1" thickBot="1" x14ac:dyDescent="0.3">
      <c r="B38" s="84" t="s">
        <v>172</v>
      </c>
      <c r="C38" s="55"/>
      <c r="D38" s="82"/>
      <c r="E38" s="55"/>
      <c r="F38" s="82"/>
      <c r="G38" s="55"/>
      <c r="H38" s="82"/>
      <c r="I38" s="55"/>
      <c r="J38" s="82"/>
      <c r="K38" s="55"/>
      <c r="L38" s="82"/>
      <c r="M38" s="55">
        <v>1</v>
      </c>
      <c r="N38" s="82">
        <v>758.12</v>
      </c>
      <c r="O38" s="55">
        <f t="shared" si="3"/>
        <v>1</v>
      </c>
      <c r="P38" s="82">
        <f t="shared" si="4"/>
        <v>758.12</v>
      </c>
    </row>
    <row r="39" spans="2:16" ht="20.100000000000001" customHeight="1" thickBot="1" x14ac:dyDescent="0.3">
      <c r="B39" s="84" t="s">
        <v>174</v>
      </c>
      <c r="C39" s="55"/>
      <c r="D39" s="82"/>
      <c r="E39" s="55">
        <v>1</v>
      </c>
      <c r="F39" s="82">
        <v>367.22</v>
      </c>
      <c r="G39" s="55"/>
      <c r="H39" s="82"/>
      <c r="I39" s="55"/>
      <c r="J39" s="82"/>
      <c r="K39" s="55"/>
      <c r="L39" s="82"/>
      <c r="M39" s="55"/>
      <c r="N39" s="82"/>
      <c r="O39" s="55">
        <f t="shared" si="3"/>
        <v>1</v>
      </c>
      <c r="P39" s="82">
        <f t="shared" si="4"/>
        <v>367.22</v>
      </c>
    </row>
    <row r="40" spans="2:16" ht="20.100000000000001" customHeight="1" thickBot="1" x14ac:dyDescent="0.3">
      <c r="B40" s="84" t="s">
        <v>175</v>
      </c>
      <c r="C40" s="55"/>
      <c r="D40" s="82"/>
      <c r="E40" s="55"/>
      <c r="F40" s="82"/>
      <c r="G40" s="55"/>
      <c r="H40" s="82"/>
      <c r="I40" s="55"/>
      <c r="J40" s="82"/>
      <c r="K40" s="55"/>
      <c r="L40" s="82"/>
      <c r="M40" s="55">
        <v>8</v>
      </c>
      <c r="N40" s="82">
        <v>89762.17</v>
      </c>
      <c r="O40" s="55">
        <f t="shared" si="3"/>
        <v>8</v>
      </c>
      <c r="P40" s="82">
        <f t="shared" si="4"/>
        <v>89762.17</v>
      </c>
    </row>
    <row r="41" spans="2:16" ht="20.100000000000001" customHeight="1" thickBot="1" x14ac:dyDescent="0.3">
      <c r="B41" s="84" t="s">
        <v>176</v>
      </c>
      <c r="C41" s="55"/>
      <c r="D41" s="82"/>
      <c r="E41" s="55">
        <v>1</v>
      </c>
      <c r="F41" s="82">
        <v>2033.26</v>
      </c>
      <c r="G41" s="55"/>
      <c r="H41" s="82"/>
      <c r="I41" s="55"/>
      <c r="J41" s="82"/>
      <c r="K41" s="55"/>
      <c r="L41" s="82"/>
      <c r="M41" s="55">
        <v>7</v>
      </c>
      <c r="N41" s="82">
        <v>59619.77</v>
      </c>
      <c r="O41" s="55">
        <f t="shared" si="3"/>
        <v>8</v>
      </c>
      <c r="P41" s="82">
        <f t="shared" si="4"/>
        <v>61653.03</v>
      </c>
    </row>
    <row r="42" spans="2:16" ht="20.100000000000001" customHeight="1" thickBot="1" x14ac:dyDescent="0.3">
      <c r="B42" s="84" t="s">
        <v>177</v>
      </c>
      <c r="C42" s="55"/>
      <c r="D42" s="82"/>
      <c r="E42" s="55">
        <v>37</v>
      </c>
      <c r="F42" s="82">
        <v>769379.63</v>
      </c>
      <c r="G42" s="55"/>
      <c r="H42" s="82"/>
      <c r="I42" s="55"/>
      <c r="J42" s="82"/>
      <c r="K42" s="55"/>
      <c r="L42" s="82"/>
      <c r="M42" s="55">
        <v>89</v>
      </c>
      <c r="N42" s="82">
        <v>1327354.83</v>
      </c>
      <c r="O42" s="55">
        <f t="shared" si="3"/>
        <v>126</v>
      </c>
      <c r="P42" s="82">
        <f t="shared" si="4"/>
        <v>2096734.46</v>
      </c>
    </row>
    <row r="43" spans="2:16" ht="20.100000000000001" customHeight="1" thickBot="1" x14ac:dyDescent="0.3">
      <c r="B43" s="84" t="s">
        <v>178</v>
      </c>
      <c r="C43" s="55"/>
      <c r="D43" s="82"/>
      <c r="E43" s="55">
        <v>5</v>
      </c>
      <c r="F43" s="82">
        <f>'2013 provincias y tipo expte'!E30+'2013 provincias y tipo expte'!E32</f>
        <v>16806.419999999998</v>
      </c>
      <c r="G43" s="55"/>
      <c r="H43" s="82"/>
      <c r="I43" s="55"/>
      <c r="J43" s="82"/>
      <c r="K43" s="55"/>
      <c r="L43" s="82"/>
      <c r="M43" s="55">
        <v>19</v>
      </c>
      <c r="N43" s="82">
        <v>98385.21</v>
      </c>
      <c r="O43" s="55">
        <f t="shared" si="3"/>
        <v>24</v>
      </c>
      <c r="P43" s="82">
        <f t="shared" si="4"/>
        <v>115191.63</v>
      </c>
    </row>
    <row r="44" spans="2:16" ht="20.100000000000001" customHeight="1" thickBot="1" x14ac:dyDescent="0.3">
      <c r="B44" s="85" t="s">
        <v>179</v>
      </c>
      <c r="C44" s="55"/>
      <c r="D44" s="82"/>
      <c r="E44" s="55">
        <v>8</v>
      </c>
      <c r="F44" s="82">
        <f>'2013 provincias y tipo expte'!E89+'2013 provincias y tipo expte'!E90</f>
        <v>57963.199999999997</v>
      </c>
      <c r="G44" s="55"/>
      <c r="H44" s="82"/>
      <c r="I44" s="55"/>
      <c r="J44" s="82"/>
      <c r="K44" s="55"/>
      <c r="L44" s="82"/>
      <c r="M44" s="55">
        <v>9</v>
      </c>
      <c r="N44" s="82">
        <v>21920.51</v>
      </c>
      <c r="O44" s="55">
        <f t="shared" si="3"/>
        <v>17</v>
      </c>
      <c r="P44" s="82">
        <f t="shared" si="4"/>
        <v>79883.709999999992</v>
      </c>
    </row>
    <row r="45" spans="2:16" ht="20.100000000000001" customHeight="1" thickBot="1" x14ac:dyDescent="0.3">
      <c r="B45" s="84" t="s">
        <v>180</v>
      </c>
      <c r="C45" s="55"/>
      <c r="D45" s="82"/>
      <c r="E45" s="55"/>
      <c r="F45" s="82"/>
      <c r="G45" s="55"/>
      <c r="H45" s="82"/>
      <c r="I45" s="55"/>
      <c r="J45" s="82"/>
      <c r="K45" s="55"/>
      <c r="L45" s="82"/>
      <c r="M45" s="55">
        <v>2</v>
      </c>
      <c r="N45" s="82">
        <v>2121.8200000000002</v>
      </c>
      <c r="O45" s="55">
        <f t="shared" si="3"/>
        <v>2</v>
      </c>
      <c r="P45" s="82">
        <f t="shared" si="4"/>
        <v>2121.8200000000002</v>
      </c>
    </row>
    <row r="46" spans="2:16" ht="20.100000000000001" customHeight="1" thickBot="1" x14ac:dyDescent="0.3">
      <c r="B46" s="84" t="s">
        <v>181</v>
      </c>
      <c r="C46" s="55"/>
      <c r="D46" s="82"/>
      <c r="E46" s="55"/>
      <c r="F46" s="82"/>
      <c r="G46" s="55"/>
      <c r="H46" s="82"/>
      <c r="I46" s="55"/>
      <c r="J46" s="82"/>
      <c r="K46" s="55"/>
      <c r="L46" s="82"/>
      <c r="M46" s="55"/>
      <c r="N46" s="82"/>
      <c r="O46" s="55"/>
      <c r="P46" s="82"/>
    </row>
    <row r="47" spans="2:16" ht="20.100000000000001" customHeight="1" thickBot="1" x14ac:dyDescent="0.3">
      <c r="B47" s="84" t="s">
        <v>182</v>
      </c>
      <c r="C47" s="55"/>
      <c r="D47" s="82"/>
      <c r="E47" s="55"/>
      <c r="F47" s="82"/>
      <c r="G47" s="55"/>
      <c r="H47" s="82"/>
      <c r="I47" s="55"/>
      <c r="J47" s="82"/>
      <c r="K47" s="55"/>
      <c r="L47" s="82"/>
      <c r="M47" s="55"/>
      <c r="N47" s="82"/>
      <c r="O47" s="55"/>
      <c r="P47" s="82"/>
    </row>
    <row r="48" spans="2:16" ht="20.100000000000001" customHeight="1" thickBot="1" x14ac:dyDescent="0.3">
      <c r="B48" s="84" t="s">
        <v>173</v>
      </c>
      <c r="C48" s="55"/>
      <c r="D48" s="82"/>
      <c r="E48" s="55">
        <f>'2013 provincias y tipo expte'!D47+'2013 provincias y tipo expte'!D49</f>
        <v>8</v>
      </c>
      <c r="F48" s="82">
        <f>'2013 provincias y tipo expte'!E47+'2013 provincias y tipo expte'!E49</f>
        <v>126856.16</v>
      </c>
      <c r="G48" s="55"/>
      <c r="H48" s="82"/>
      <c r="I48" s="55"/>
      <c r="J48" s="82"/>
      <c r="K48" s="55"/>
      <c r="L48" s="82"/>
      <c r="M48" s="55">
        <f>'2013 provincias y tipo expte'!D50+'2013 provincias y tipo expte'!D94</f>
        <v>229</v>
      </c>
      <c r="N48" s="82">
        <f>'2013 provincias y tipo expte'!E50+'2013 provincias y tipo expte'!E94</f>
        <v>1346817.75</v>
      </c>
      <c r="O48" s="55">
        <f t="shared" ref="O48:O56" si="5">E48+G48+I48+M48</f>
        <v>237</v>
      </c>
      <c r="P48" s="82">
        <f t="shared" ref="P48:P56" si="6">F48+H48+J48+N48</f>
        <v>1473673.91</v>
      </c>
    </row>
    <row r="49" spans="2:16" ht="20.100000000000001" customHeight="1" thickBot="1" x14ac:dyDescent="0.3">
      <c r="B49" s="84" t="s">
        <v>183</v>
      </c>
      <c r="C49" s="55"/>
      <c r="D49" s="82"/>
      <c r="E49" s="55">
        <v>6</v>
      </c>
      <c r="F49" s="82">
        <v>30751</v>
      </c>
      <c r="G49" s="55"/>
      <c r="H49" s="82"/>
      <c r="I49" s="55"/>
      <c r="J49" s="82"/>
      <c r="K49" s="55"/>
      <c r="L49" s="82"/>
      <c r="M49" s="55">
        <v>4</v>
      </c>
      <c r="N49" s="82">
        <v>18071.66</v>
      </c>
      <c r="O49" s="55">
        <f t="shared" si="5"/>
        <v>10</v>
      </c>
      <c r="P49" s="82">
        <f t="shared" si="6"/>
        <v>48822.66</v>
      </c>
    </row>
    <row r="50" spans="2:16" ht="20.100000000000001" customHeight="1" thickBot="1" x14ac:dyDescent="0.3">
      <c r="B50" s="84" t="s">
        <v>184</v>
      </c>
      <c r="C50" s="55"/>
      <c r="D50" s="82"/>
      <c r="E50" s="55"/>
      <c r="F50" s="82"/>
      <c r="G50" s="55"/>
      <c r="H50" s="82"/>
      <c r="I50" s="55"/>
      <c r="J50" s="82"/>
      <c r="K50" s="55"/>
      <c r="L50" s="82"/>
      <c r="M50" s="55">
        <v>3</v>
      </c>
      <c r="N50" s="82">
        <v>26582.03</v>
      </c>
      <c r="O50" s="55">
        <f t="shared" si="5"/>
        <v>3</v>
      </c>
      <c r="P50" s="82">
        <f t="shared" si="6"/>
        <v>26582.03</v>
      </c>
    </row>
    <row r="51" spans="2:16" ht="20.100000000000001" customHeight="1" thickBot="1" x14ac:dyDescent="0.3">
      <c r="B51" s="84" t="s">
        <v>185</v>
      </c>
      <c r="C51" s="55"/>
      <c r="D51" s="82"/>
      <c r="E51" s="55">
        <v>1</v>
      </c>
      <c r="F51" s="82">
        <v>8404.19</v>
      </c>
      <c r="G51" s="55"/>
      <c r="H51" s="82"/>
      <c r="I51" s="55"/>
      <c r="J51" s="82"/>
      <c r="K51" s="55"/>
      <c r="L51" s="82"/>
      <c r="M51" s="55"/>
      <c r="N51" s="82"/>
      <c r="O51" s="55">
        <f t="shared" si="5"/>
        <v>1</v>
      </c>
      <c r="P51" s="82">
        <f t="shared" si="6"/>
        <v>8404.19</v>
      </c>
    </row>
    <row r="52" spans="2:16" ht="20.100000000000001" customHeight="1" thickBot="1" x14ac:dyDescent="0.3">
      <c r="B52" s="84" t="s">
        <v>189</v>
      </c>
      <c r="C52" s="55"/>
      <c r="D52" s="82"/>
      <c r="E52" s="55">
        <v>2</v>
      </c>
      <c r="F52" s="82">
        <v>234309.67</v>
      </c>
      <c r="G52" s="55"/>
      <c r="H52" s="82"/>
      <c r="I52" s="55"/>
      <c r="J52" s="82"/>
      <c r="K52" s="55"/>
      <c r="L52" s="82"/>
      <c r="M52" s="55">
        <v>14</v>
      </c>
      <c r="N52" s="82">
        <v>71323.61</v>
      </c>
      <c r="O52" s="55">
        <f t="shared" si="5"/>
        <v>16</v>
      </c>
      <c r="P52" s="82">
        <f t="shared" si="6"/>
        <v>305633.28000000003</v>
      </c>
    </row>
    <row r="53" spans="2:16" ht="20.100000000000001" customHeight="1" thickBot="1" x14ac:dyDescent="0.3">
      <c r="B53" s="84" t="s">
        <v>186</v>
      </c>
      <c r="C53" s="55"/>
      <c r="D53" s="82"/>
      <c r="E53" s="55">
        <v>1</v>
      </c>
      <c r="F53" s="82">
        <v>332.32</v>
      </c>
      <c r="G53" s="55"/>
      <c r="H53" s="82"/>
      <c r="I53" s="55"/>
      <c r="J53" s="82"/>
      <c r="K53" s="55"/>
      <c r="L53" s="82"/>
      <c r="M53" s="55"/>
      <c r="N53" s="82"/>
      <c r="O53" s="55">
        <f t="shared" si="5"/>
        <v>1</v>
      </c>
      <c r="P53" s="82">
        <f t="shared" si="6"/>
        <v>332.32</v>
      </c>
    </row>
    <row r="54" spans="2:16" ht="20.100000000000001" customHeight="1" thickBot="1" x14ac:dyDescent="0.3">
      <c r="B54" s="84" t="s">
        <v>187</v>
      </c>
      <c r="C54" s="55"/>
      <c r="D54" s="82"/>
      <c r="E54" s="55">
        <v>10</v>
      </c>
      <c r="F54" s="82">
        <v>115061.02</v>
      </c>
      <c r="G54" s="55"/>
      <c r="H54" s="82"/>
      <c r="I54" s="55"/>
      <c r="J54" s="82"/>
      <c r="K54" s="55"/>
      <c r="L54" s="82"/>
      <c r="M54" s="55">
        <v>45</v>
      </c>
      <c r="N54" s="82">
        <v>305160.09000000003</v>
      </c>
      <c r="O54" s="55">
        <f t="shared" si="5"/>
        <v>55</v>
      </c>
      <c r="P54" s="82">
        <f t="shared" si="6"/>
        <v>420221.11000000004</v>
      </c>
    </row>
    <row r="55" spans="2:16" ht="20.100000000000001" customHeight="1" thickBot="1" x14ac:dyDescent="0.3">
      <c r="B55" s="84" t="s">
        <v>188</v>
      </c>
      <c r="C55" s="55"/>
      <c r="D55" s="82"/>
      <c r="E55" s="55">
        <v>1</v>
      </c>
      <c r="F55" s="82">
        <v>61556.36</v>
      </c>
      <c r="G55" s="55"/>
      <c r="H55" s="82"/>
      <c r="I55" s="55"/>
      <c r="J55" s="82"/>
      <c r="K55" s="55"/>
      <c r="L55" s="82"/>
      <c r="M55" s="55"/>
      <c r="N55" s="82"/>
      <c r="O55" s="55">
        <f t="shared" si="5"/>
        <v>1</v>
      </c>
      <c r="P55" s="82">
        <f t="shared" si="6"/>
        <v>61556.36</v>
      </c>
    </row>
    <row r="56" spans="2:16" ht="20.100000000000001" customHeight="1" thickBot="1" x14ac:dyDescent="0.3">
      <c r="B56" s="84" t="s">
        <v>190</v>
      </c>
      <c r="C56" s="55"/>
      <c r="D56" s="82"/>
      <c r="E56" s="55"/>
      <c r="F56" s="82"/>
      <c r="G56" s="55"/>
      <c r="H56" s="82"/>
      <c r="I56" s="55"/>
      <c r="J56" s="82"/>
      <c r="K56" s="55"/>
      <c r="L56" s="82"/>
      <c r="M56" s="55">
        <v>27</v>
      </c>
      <c r="N56" s="82">
        <v>141417.18</v>
      </c>
      <c r="O56" s="55">
        <f t="shared" si="5"/>
        <v>27</v>
      </c>
      <c r="P56" s="82">
        <f t="shared" si="6"/>
        <v>141417.18</v>
      </c>
    </row>
    <row r="57" spans="2:16" ht="20.100000000000001" customHeight="1" thickBot="1" x14ac:dyDescent="0.3">
      <c r="B57" s="84" t="s">
        <v>191</v>
      </c>
      <c r="C57" s="55"/>
      <c r="D57" s="82"/>
      <c r="E57" s="55"/>
      <c r="F57" s="82"/>
      <c r="G57" s="55"/>
      <c r="H57" s="82"/>
      <c r="I57" s="55"/>
      <c r="J57" s="82"/>
      <c r="K57" s="55"/>
      <c r="L57" s="82"/>
      <c r="M57" s="55"/>
      <c r="N57" s="82"/>
      <c r="O57" s="55"/>
      <c r="P57" s="82"/>
    </row>
    <row r="58" spans="2:16" ht="20.100000000000001" customHeight="1" thickBot="1" x14ac:dyDescent="0.3">
      <c r="B58" s="84" t="s">
        <v>192</v>
      </c>
      <c r="C58" s="55"/>
      <c r="D58" s="82"/>
      <c r="E58" s="55"/>
      <c r="F58" s="82"/>
      <c r="G58" s="55"/>
      <c r="H58" s="82"/>
      <c r="I58" s="55"/>
      <c r="J58" s="82"/>
      <c r="K58" s="55"/>
      <c r="L58" s="82"/>
      <c r="M58" s="55"/>
      <c r="N58" s="82"/>
      <c r="O58" s="55"/>
      <c r="P58" s="82"/>
    </row>
    <row r="59" spans="2:16" ht="20.100000000000001" customHeight="1" thickBot="1" x14ac:dyDescent="0.3">
      <c r="B59" s="84" t="s">
        <v>193</v>
      </c>
      <c r="C59" s="55"/>
      <c r="D59" s="82"/>
      <c r="E59" s="55">
        <v>2</v>
      </c>
      <c r="F59" s="82">
        <v>54427.27</v>
      </c>
      <c r="G59" s="55"/>
      <c r="H59" s="82"/>
      <c r="I59" s="55"/>
      <c r="J59" s="82"/>
      <c r="K59" s="55"/>
      <c r="L59" s="82"/>
      <c r="M59" s="55">
        <v>83</v>
      </c>
      <c r="N59" s="82">
        <v>451152.02</v>
      </c>
      <c r="O59" s="55">
        <f>E59+G59+I59+M59</f>
        <v>85</v>
      </c>
      <c r="P59" s="82">
        <f>F59+H59+J59+N59</f>
        <v>505579.29000000004</v>
      </c>
    </row>
    <row r="60" spans="2:16" ht="20.100000000000001" customHeight="1" thickBot="1" x14ac:dyDescent="0.3">
      <c r="B60" s="84" t="s">
        <v>194</v>
      </c>
      <c r="C60" s="55"/>
      <c r="D60" s="82"/>
      <c r="E60" s="55">
        <v>3</v>
      </c>
      <c r="F60" s="82">
        <v>4741.26</v>
      </c>
      <c r="G60" s="55"/>
      <c r="H60" s="82"/>
      <c r="I60" s="55"/>
      <c r="J60" s="82"/>
      <c r="K60" s="55"/>
      <c r="L60" s="82"/>
      <c r="M60" s="55">
        <v>2</v>
      </c>
      <c r="N60" s="82">
        <v>10974.58</v>
      </c>
      <c r="O60" s="55">
        <f>E60+G60+I60+M60</f>
        <v>5</v>
      </c>
      <c r="P60" s="82">
        <f>F60+H60+J60+N60</f>
        <v>15715.84</v>
      </c>
    </row>
    <row r="61" spans="2:16" ht="20.100000000000001" customHeight="1" thickBot="1" x14ac:dyDescent="0.3">
      <c r="B61" s="84" t="s">
        <v>196</v>
      </c>
      <c r="C61" s="55"/>
      <c r="D61" s="82"/>
      <c r="E61" s="55"/>
      <c r="F61" s="82"/>
      <c r="G61" s="55"/>
      <c r="H61" s="82"/>
      <c r="I61" s="55"/>
      <c r="J61" s="82"/>
      <c r="K61" s="55"/>
      <c r="L61" s="82"/>
      <c r="M61" s="55"/>
      <c r="N61" s="82"/>
      <c r="O61" s="55"/>
      <c r="P61" s="82"/>
    </row>
    <row r="62" spans="2:16" ht="20.100000000000001" customHeight="1" thickBot="1" x14ac:dyDescent="0.3">
      <c r="B62" s="84" t="s">
        <v>197</v>
      </c>
      <c r="C62" s="55"/>
      <c r="D62" s="82"/>
      <c r="E62" s="55">
        <v>2</v>
      </c>
      <c r="F62" s="82">
        <v>9721.16</v>
      </c>
      <c r="G62" s="55"/>
      <c r="H62" s="82"/>
      <c r="I62" s="55"/>
      <c r="J62" s="82"/>
      <c r="K62" s="55"/>
      <c r="L62" s="82"/>
      <c r="M62" s="55">
        <v>9</v>
      </c>
      <c r="N62" s="82">
        <v>48055.46</v>
      </c>
      <c r="O62" s="55">
        <f>E62+G62+I62+M62</f>
        <v>11</v>
      </c>
      <c r="P62" s="82">
        <f>F62+H62+J62+N62</f>
        <v>57776.619999999995</v>
      </c>
    </row>
    <row r="63" spans="2:16" ht="20.100000000000001" customHeight="1" thickBot="1" x14ac:dyDescent="0.3">
      <c r="B63" s="84" t="s">
        <v>98</v>
      </c>
      <c r="C63" s="55"/>
      <c r="D63" s="82"/>
      <c r="E63" s="55"/>
      <c r="F63" s="82"/>
      <c r="G63" s="55"/>
      <c r="H63" s="82"/>
      <c r="I63" s="55"/>
      <c r="J63" s="82"/>
      <c r="K63" s="55"/>
      <c r="L63" s="82"/>
      <c r="M63" s="55"/>
      <c r="N63" s="82"/>
      <c r="O63" s="55"/>
      <c r="P63" s="82"/>
    </row>
    <row r="64" spans="2:16" ht="20.100000000000001" customHeight="1" thickBot="1" x14ac:dyDescent="0.3">
      <c r="B64" s="84" t="s">
        <v>99</v>
      </c>
      <c r="C64" s="55"/>
      <c r="D64" s="82"/>
      <c r="E64" s="55"/>
      <c r="F64" s="82"/>
      <c r="G64" s="55"/>
      <c r="H64" s="82"/>
      <c r="I64" s="55"/>
      <c r="J64" s="82"/>
      <c r="K64" s="55"/>
      <c r="L64" s="82"/>
      <c r="M64" s="55"/>
      <c r="N64" s="82"/>
      <c r="O64" s="55"/>
      <c r="P64" s="82"/>
    </row>
    <row r="65" spans="2:17" s="64" customFormat="1" ht="20.100000000000001" customHeight="1" thickBot="1" x14ac:dyDescent="0.3">
      <c r="B65" s="79" t="s">
        <v>114</v>
      </c>
      <c r="C65" s="87"/>
      <c r="D65" s="88"/>
      <c r="E65" s="89">
        <f>SUM(E13:E64)</f>
        <v>261</v>
      </c>
      <c r="F65" s="88">
        <f>SUM(F13:F64)</f>
        <v>2714639.7599999993</v>
      </c>
      <c r="G65" s="89"/>
      <c r="H65" s="88"/>
      <c r="I65" s="89"/>
      <c r="J65" s="88"/>
      <c r="K65" s="89"/>
      <c r="L65" s="88"/>
      <c r="M65" s="90">
        <f>SUM(M13:M64)</f>
        <v>1010</v>
      </c>
      <c r="N65" s="88">
        <f>SUM(N13:N64)</f>
        <v>7275609.6700000009</v>
      </c>
      <c r="O65" s="89">
        <f>SUM(O13:O64)</f>
        <v>1271</v>
      </c>
      <c r="P65" s="88">
        <f>SUM(P13:P64)</f>
        <v>9990249.4299999941</v>
      </c>
      <c r="Q65" s="86"/>
    </row>
    <row r="66" spans="2:17" x14ac:dyDescent="0.25">
      <c r="B66" s="72"/>
    </row>
    <row r="67" spans="2:17" x14ac:dyDescent="0.25">
      <c r="B67" s="68"/>
    </row>
    <row r="68" spans="2:17" x14ac:dyDescent="0.25">
      <c r="B68" s="68"/>
    </row>
    <row r="69" spans="2:17" x14ac:dyDescent="0.25">
      <c r="B69" s="68"/>
    </row>
    <row r="70" spans="2:17" x14ac:dyDescent="0.25">
      <c r="B70" s="68"/>
    </row>
    <row r="71" spans="2:17" x14ac:dyDescent="0.25">
      <c r="B71" s="68"/>
    </row>
    <row r="72" spans="2:17" x14ac:dyDescent="0.25">
      <c r="B72" s="68"/>
    </row>
    <row r="73" spans="2:17" x14ac:dyDescent="0.25">
      <c r="B73" s="68"/>
    </row>
    <row r="74" spans="2:17" x14ac:dyDescent="0.25">
      <c r="B74" s="68"/>
    </row>
    <row r="75" spans="2:17" x14ac:dyDescent="0.25">
      <c r="B75" s="68"/>
    </row>
    <row r="76" spans="2:17" x14ac:dyDescent="0.25">
      <c r="B76" s="68"/>
    </row>
    <row r="77" spans="2:17" x14ac:dyDescent="0.25">
      <c r="B77" s="68"/>
    </row>
    <row r="78" spans="2:17" x14ac:dyDescent="0.25">
      <c r="B78" s="68"/>
    </row>
    <row r="79" spans="2:17" x14ac:dyDescent="0.25">
      <c r="B79" s="68"/>
    </row>
    <row r="80" spans="2:17" x14ac:dyDescent="0.25">
      <c r="B80" s="68"/>
    </row>
    <row r="81" spans="2:2" x14ac:dyDescent="0.25">
      <c r="B81" s="68"/>
    </row>
    <row r="82" spans="2:2" x14ac:dyDescent="0.25">
      <c r="B82" s="68"/>
    </row>
    <row r="83" spans="2:2" x14ac:dyDescent="0.25">
      <c r="B83" s="68"/>
    </row>
    <row r="84" spans="2:2" x14ac:dyDescent="0.25">
      <c r="B84" s="70"/>
    </row>
    <row r="85" spans="2:2" x14ac:dyDescent="0.25">
      <c r="B85" s="70"/>
    </row>
    <row r="86" spans="2:2" x14ac:dyDescent="0.25">
      <c r="B86" s="67"/>
    </row>
    <row r="87" spans="2:2" x14ac:dyDescent="0.25">
      <c r="B87" s="67"/>
    </row>
  </sheetData>
  <mergeCells count="7">
    <mergeCell ref="M11:N11"/>
    <mergeCell ref="O11:P11"/>
    <mergeCell ref="C11:D11"/>
    <mergeCell ref="K11:L11"/>
    <mergeCell ref="E11:F11"/>
    <mergeCell ref="G11:H11"/>
    <mergeCell ref="I11:J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00"/>
  <sheetViews>
    <sheetView showGridLines="0" topLeftCell="A4" workbookViewId="0">
      <selection activeCell="D41" sqref="D41:E41"/>
    </sheetView>
  </sheetViews>
  <sheetFormatPr baseColWidth="10" defaultRowHeight="15" x14ac:dyDescent="0.25"/>
  <cols>
    <col min="1" max="1" width="31.5703125" customWidth="1"/>
    <col min="2" max="2" width="22.5703125" bestFit="1" customWidth="1"/>
    <col min="3" max="3" width="17.5703125" customWidth="1"/>
    <col min="4" max="4" width="20.5703125" style="4" bestFit="1" customWidth="1"/>
    <col min="5" max="5" width="22.140625" customWidth="1"/>
  </cols>
  <sheetData>
    <row r="1" spans="2:6" s="43" customFormat="1" ht="20.25" customHeight="1" x14ac:dyDescent="0.25"/>
    <row r="2" spans="2:6" s="43" customFormat="1" x14ac:dyDescent="0.25"/>
    <row r="3" spans="2:6" s="43" customFormat="1" ht="27" customHeight="1" x14ac:dyDescent="0.25">
      <c r="B3" s="47"/>
      <c r="D3" s="48"/>
      <c r="E3" s="49"/>
    </row>
    <row r="4" spans="2:6" s="43" customFormat="1" ht="27" customHeight="1" x14ac:dyDescent="0.25">
      <c r="B4" s="47"/>
      <c r="D4" s="48"/>
      <c r="E4" s="49"/>
    </row>
    <row r="5" spans="2:6" s="43" customFormat="1" ht="27" customHeight="1" x14ac:dyDescent="0.25">
      <c r="B5" s="47"/>
      <c r="D5" s="48"/>
      <c r="E5" s="49"/>
    </row>
    <row r="6" spans="2:6" s="43" customFormat="1" ht="27" customHeight="1" x14ac:dyDescent="0.25">
      <c r="B6" s="47"/>
      <c r="D6" s="48"/>
      <c r="E6" s="49"/>
    </row>
    <row r="16" spans="2:6" ht="15.75" x14ac:dyDescent="0.25">
      <c r="F16" s="45"/>
    </row>
    <row r="17" spans="1:8" s="15" customFormat="1" ht="33" customHeight="1" x14ac:dyDescent="0.25"/>
    <row r="18" spans="1:8" s="15" customFormat="1" ht="19.5" customHeight="1" x14ac:dyDescent="0.25"/>
    <row r="19" spans="1:8" s="15" customFormat="1" x14ac:dyDescent="0.25"/>
    <row r="20" spans="1:8" s="15" customFormat="1" x14ac:dyDescent="0.25"/>
    <row r="21" spans="1:8" s="15" customFormat="1" ht="18" x14ac:dyDescent="0.25">
      <c r="A21" s="101" t="s">
        <v>63</v>
      </c>
      <c r="B21" s="101"/>
      <c r="C21" s="101"/>
    </row>
    <row r="22" spans="1:8" s="15" customFormat="1" ht="15.75" x14ac:dyDescent="0.25">
      <c r="A22" s="102" t="s">
        <v>61</v>
      </c>
      <c r="B22" s="102"/>
      <c r="C22" s="102"/>
    </row>
    <row r="23" spans="1:8" ht="33" customHeight="1" x14ac:dyDescent="0.25"/>
    <row r="24" spans="1:8" ht="19.5" customHeight="1" x14ac:dyDescent="0.25">
      <c r="A24" s="20" t="s">
        <v>0</v>
      </c>
      <c r="B24" s="20" t="s">
        <v>111</v>
      </c>
      <c r="C24" s="20" t="s">
        <v>1</v>
      </c>
      <c r="D24" s="33" t="s">
        <v>97</v>
      </c>
      <c r="E24" s="34" t="s">
        <v>49</v>
      </c>
    </row>
    <row r="25" spans="1:8" x14ac:dyDescent="0.25">
      <c r="A25" s="36" t="s">
        <v>2</v>
      </c>
      <c r="B25" s="36" t="s">
        <v>100</v>
      </c>
      <c r="C25" s="36" t="s">
        <v>112</v>
      </c>
      <c r="D25" s="37">
        <v>1</v>
      </c>
      <c r="E25" s="38">
        <v>518.94000000000005</v>
      </c>
    </row>
    <row r="26" spans="1:8" x14ac:dyDescent="0.25">
      <c r="A26" s="1" t="s">
        <v>2</v>
      </c>
      <c r="B26" s="1" t="s">
        <v>100</v>
      </c>
      <c r="C26" s="1" t="s">
        <v>10</v>
      </c>
      <c r="D26" s="2">
        <v>1</v>
      </c>
      <c r="E26" s="3">
        <v>17795.2</v>
      </c>
    </row>
    <row r="27" spans="1:8" x14ac:dyDescent="0.25">
      <c r="A27" s="1" t="s">
        <v>2</v>
      </c>
      <c r="B27" s="1" t="s">
        <v>100</v>
      </c>
      <c r="C27" s="1" t="s">
        <v>12</v>
      </c>
      <c r="D27" s="2">
        <v>4</v>
      </c>
      <c r="E27" s="3">
        <v>55923.18</v>
      </c>
    </row>
    <row r="28" spans="1:8" ht="15.6" customHeight="1" x14ac:dyDescent="0.25">
      <c r="A28" s="1" t="s">
        <v>2</v>
      </c>
      <c r="B28" s="1" t="s">
        <v>100</v>
      </c>
      <c r="C28" s="1" t="s">
        <v>14</v>
      </c>
      <c r="D28" s="2">
        <v>4</v>
      </c>
      <c r="E28" s="3">
        <v>26372.93</v>
      </c>
    </row>
    <row r="29" spans="1:8" x14ac:dyDescent="0.25">
      <c r="A29" s="1" t="s">
        <v>2</v>
      </c>
      <c r="B29" s="1" t="s">
        <v>100</v>
      </c>
      <c r="C29" s="1" t="s">
        <v>15</v>
      </c>
      <c r="D29" s="2">
        <v>1</v>
      </c>
      <c r="E29" s="3">
        <v>37596.639999999999</v>
      </c>
    </row>
    <row r="30" spans="1:8" x14ac:dyDescent="0.25">
      <c r="A30" s="1" t="s">
        <v>2</v>
      </c>
      <c r="B30" s="1" t="s">
        <v>100</v>
      </c>
      <c r="C30" s="1" t="s">
        <v>22</v>
      </c>
      <c r="D30" s="2">
        <v>4</v>
      </c>
      <c r="E30" s="3">
        <v>12308.1</v>
      </c>
    </row>
    <row r="31" spans="1:8" x14ac:dyDescent="0.25">
      <c r="A31" s="1" t="s">
        <v>2</v>
      </c>
      <c r="B31" s="1" t="s">
        <v>100</v>
      </c>
      <c r="C31" s="1" t="s">
        <v>28</v>
      </c>
      <c r="D31" s="2">
        <v>10</v>
      </c>
      <c r="E31" s="3">
        <v>115061.02</v>
      </c>
      <c r="F31" s="1"/>
      <c r="G31" s="2"/>
      <c r="H31" s="3"/>
    </row>
    <row r="32" spans="1:8" x14ac:dyDescent="0.25">
      <c r="A32" s="1" t="s">
        <v>33</v>
      </c>
      <c r="B32" s="1" t="s">
        <v>100</v>
      </c>
      <c r="C32" s="1" t="s">
        <v>22</v>
      </c>
      <c r="D32" s="2">
        <v>1</v>
      </c>
      <c r="E32" s="3">
        <v>4498.32</v>
      </c>
    </row>
    <row r="33" spans="1:5" x14ac:dyDescent="0.25">
      <c r="A33" s="1" t="s">
        <v>35</v>
      </c>
      <c r="B33" s="1" t="s">
        <v>100</v>
      </c>
      <c r="C33" s="1" t="s">
        <v>10</v>
      </c>
      <c r="D33" s="2">
        <v>6</v>
      </c>
      <c r="E33" s="3">
        <v>21436.49</v>
      </c>
    </row>
    <row r="34" spans="1:5" x14ac:dyDescent="0.25">
      <c r="A34" s="1" t="s">
        <v>35</v>
      </c>
      <c r="B34" s="1" t="s">
        <v>100</v>
      </c>
      <c r="C34" s="1" t="s">
        <v>12</v>
      </c>
      <c r="D34" s="2">
        <v>2</v>
      </c>
      <c r="E34" s="3">
        <v>39716.42</v>
      </c>
    </row>
    <row r="35" spans="1:5" x14ac:dyDescent="0.25">
      <c r="A35" s="1" t="s">
        <v>35</v>
      </c>
      <c r="B35" s="1" t="s">
        <v>100</v>
      </c>
      <c r="C35" s="1" t="s">
        <v>14</v>
      </c>
      <c r="D35" s="2">
        <v>7</v>
      </c>
      <c r="E35" s="3">
        <v>34874.620000000003</v>
      </c>
    </row>
    <row r="36" spans="1:5" x14ac:dyDescent="0.25">
      <c r="A36" s="1" t="s">
        <v>35</v>
      </c>
      <c r="B36" s="1" t="s">
        <v>100</v>
      </c>
      <c r="C36" s="1" t="s">
        <v>42</v>
      </c>
      <c r="D36" s="2">
        <v>1</v>
      </c>
      <c r="E36" s="3">
        <v>758.12</v>
      </c>
    </row>
    <row r="37" spans="1:5" x14ac:dyDescent="0.25">
      <c r="A37" s="1" t="s">
        <v>35</v>
      </c>
      <c r="B37" s="1" t="s">
        <v>100</v>
      </c>
      <c r="C37" s="1" t="s">
        <v>22</v>
      </c>
      <c r="D37" s="2">
        <v>19</v>
      </c>
      <c r="E37" s="3">
        <v>98385.21</v>
      </c>
    </row>
    <row r="38" spans="1:5" x14ac:dyDescent="0.25">
      <c r="A38" s="1" t="s">
        <v>35</v>
      </c>
      <c r="B38" s="1" t="s">
        <v>100</v>
      </c>
      <c r="C38" s="1" t="s">
        <v>28</v>
      </c>
      <c r="D38" s="2">
        <v>45</v>
      </c>
      <c r="E38" s="3">
        <v>305160.09000000003</v>
      </c>
    </row>
    <row r="39" spans="1:5" x14ac:dyDescent="0.25">
      <c r="A39" s="1" t="s">
        <v>2</v>
      </c>
      <c r="B39" s="1" t="s">
        <v>89</v>
      </c>
      <c r="C39" s="1" t="s">
        <v>16</v>
      </c>
      <c r="D39" s="2">
        <v>2</v>
      </c>
      <c r="E39" s="3">
        <v>38285.93</v>
      </c>
    </row>
    <row r="40" spans="1:5" x14ac:dyDescent="0.25">
      <c r="A40" s="1" t="s">
        <v>2</v>
      </c>
      <c r="B40" s="1" t="s">
        <v>89</v>
      </c>
      <c r="C40" s="1" t="s">
        <v>32</v>
      </c>
      <c r="D40" s="2">
        <v>2</v>
      </c>
      <c r="E40" s="3">
        <v>9721.16</v>
      </c>
    </row>
    <row r="41" spans="1:5" x14ac:dyDescent="0.25">
      <c r="A41" s="1" t="s">
        <v>35</v>
      </c>
      <c r="B41" s="1" t="s">
        <v>89</v>
      </c>
      <c r="C41" s="1" t="s">
        <v>32</v>
      </c>
      <c r="D41" s="2">
        <v>9</v>
      </c>
      <c r="E41" s="3">
        <v>48055.46</v>
      </c>
    </row>
    <row r="42" spans="1:5" x14ac:dyDescent="0.25">
      <c r="A42" s="1" t="s">
        <v>2</v>
      </c>
      <c r="B42" s="1" t="s">
        <v>101</v>
      </c>
      <c r="C42" s="1" t="s">
        <v>7</v>
      </c>
      <c r="D42" s="2">
        <v>1</v>
      </c>
      <c r="E42" s="3">
        <v>1939</v>
      </c>
    </row>
    <row r="43" spans="1:5" x14ac:dyDescent="0.25">
      <c r="A43" s="1" t="s">
        <v>35</v>
      </c>
      <c r="B43" s="1" t="s">
        <v>101</v>
      </c>
      <c r="C43" s="1" t="s">
        <v>7</v>
      </c>
      <c r="D43" s="2">
        <v>15</v>
      </c>
      <c r="E43" s="3">
        <v>105380.34</v>
      </c>
    </row>
    <row r="44" spans="1:5" x14ac:dyDescent="0.25">
      <c r="A44" s="1" t="s">
        <v>2</v>
      </c>
      <c r="B44" s="1" t="s">
        <v>102</v>
      </c>
      <c r="C44" s="1" t="s">
        <v>17</v>
      </c>
      <c r="D44" s="2">
        <v>4</v>
      </c>
      <c r="E44" s="3">
        <v>7229.65</v>
      </c>
    </row>
    <row r="45" spans="1:5" x14ac:dyDescent="0.25">
      <c r="A45" s="1" t="s">
        <v>33</v>
      </c>
      <c r="B45" s="1" t="s">
        <v>102</v>
      </c>
      <c r="C45" s="1" t="s">
        <v>17</v>
      </c>
      <c r="D45" s="2">
        <v>2</v>
      </c>
      <c r="E45" s="3">
        <v>7183.07</v>
      </c>
    </row>
    <row r="46" spans="1:5" x14ac:dyDescent="0.25">
      <c r="A46" s="1" t="s">
        <v>35</v>
      </c>
      <c r="B46" s="1" t="s">
        <v>102</v>
      </c>
      <c r="C46" s="1" t="s">
        <v>17</v>
      </c>
      <c r="D46" s="2">
        <v>1</v>
      </c>
      <c r="E46" s="3">
        <v>2848.9</v>
      </c>
    </row>
    <row r="47" spans="1:5" x14ac:dyDescent="0.25">
      <c r="A47" s="1" t="s">
        <v>2</v>
      </c>
      <c r="B47" s="1" t="s">
        <v>90</v>
      </c>
      <c r="C47" s="1" t="s">
        <v>18</v>
      </c>
      <c r="D47" s="2">
        <v>7</v>
      </c>
      <c r="E47" s="3">
        <v>61932.01</v>
      </c>
    </row>
    <row r="48" spans="1:5" ht="30" x14ac:dyDescent="0.25">
      <c r="A48" s="1" t="s">
        <v>2</v>
      </c>
      <c r="B48" s="1" t="s">
        <v>90</v>
      </c>
      <c r="C48" s="5" t="s">
        <v>50</v>
      </c>
      <c r="D48" s="2">
        <v>2</v>
      </c>
      <c r="E48" s="3">
        <v>234309.67</v>
      </c>
    </row>
    <row r="49" spans="1:8" x14ac:dyDescent="0.25">
      <c r="A49" s="1" t="s">
        <v>33</v>
      </c>
      <c r="B49" s="1" t="s">
        <v>90</v>
      </c>
      <c r="C49" s="1" t="s">
        <v>18</v>
      </c>
      <c r="D49" s="2">
        <v>1</v>
      </c>
      <c r="E49" s="3">
        <v>64924.15</v>
      </c>
    </row>
    <row r="50" spans="1:8" x14ac:dyDescent="0.25">
      <c r="A50" s="1" t="s">
        <v>35</v>
      </c>
      <c r="B50" s="1" t="s">
        <v>90</v>
      </c>
      <c r="C50" s="1" t="s">
        <v>18</v>
      </c>
      <c r="D50" s="2">
        <v>228</v>
      </c>
      <c r="E50" s="3">
        <v>1336059.8</v>
      </c>
    </row>
    <row r="51" spans="1:8" ht="30" x14ac:dyDescent="0.25">
      <c r="A51" s="1" t="s">
        <v>35</v>
      </c>
      <c r="B51" s="1" t="s">
        <v>90</v>
      </c>
      <c r="C51" s="1" t="s">
        <v>26</v>
      </c>
      <c r="D51" s="2">
        <v>14</v>
      </c>
      <c r="E51" s="3">
        <v>71323.61</v>
      </c>
    </row>
    <row r="52" spans="1:8" x14ac:dyDescent="0.25">
      <c r="A52" s="1" t="s">
        <v>2</v>
      </c>
      <c r="B52" s="1" t="s">
        <v>91</v>
      </c>
      <c r="C52" s="1" t="s">
        <v>11</v>
      </c>
      <c r="D52" s="2">
        <v>2</v>
      </c>
      <c r="E52" s="3">
        <v>5971.89</v>
      </c>
    </row>
    <row r="53" spans="1:8" x14ac:dyDescent="0.25">
      <c r="A53" s="1" t="s">
        <v>35</v>
      </c>
      <c r="B53" s="1" t="s">
        <v>91</v>
      </c>
      <c r="C53" s="1" t="s">
        <v>11</v>
      </c>
      <c r="D53" s="2">
        <v>9</v>
      </c>
      <c r="E53" s="3">
        <v>37576.03</v>
      </c>
    </row>
    <row r="54" spans="1:8" x14ac:dyDescent="0.25">
      <c r="A54" s="1" t="s">
        <v>2</v>
      </c>
      <c r="B54" s="1" t="s">
        <v>103</v>
      </c>
      <c r="C54" s="1" t="s">
        <v>19</v>
      </c>
      <c r="D54" s="2">
        <v>1</v>
      </c>
      <c r="E54" s="3">
        <v>367.22</v>
      </c>
    </row>
    <row r="55" spans="1:8" x14ac:dyDescent="0.25">
      <c r="A55" s="1" t="s">
        <v>2</v>
      </c>
      <c r="B55" s="1" t="s">
        <v>103</v>
      </c>
      <c r="C55" s="1" t="s">
        <v>25</v>
      </c>
      <c r="D55" s="2">
        <v>1</v>
      </c>
      <c r="E55" s="3">
        <v>8404.19</v>
      </c>
    </row>
    <row r="56" spans="1:8" x14ac:dyDescent="0.25">
      <c r="A56" s="1" t="s">
        <v>2</v>
      </c>
      <c r="B56" s="1" t="s">
        <v>103</v>
      </c>
      <c r="C56" s="1" t="s">
        <v>27</v>
      </c>
      <c r="D56" s="2">
        <v>1</v>
      </c>
      <c r="E56" s="3">
        <v>332.32</v>
      </c>
    </row>
    <row r="57" spans="1:8" x14ac:dyDescent="0.25">
      <c r="A57" s="1" t="s">
        <v>2</v>
      </c>
      <c r="B57" s="1" t="s">
        <v>103</v>
      </c>
      <c r="C57" s="1" t="s">
        <v>29</v>
      </c>
      <c r="D57" s="2">
        <v>1</v>
      </c>
      <c r="E57" s="3">
        <v>61556.36</v>
      </c>
    </row>
    <row r="58" spans="1:8" x14ac:dyDescent="0.25">
      <c r="A58" s="1" t="s">
        <v>2</v>
      </c>
      <c r="B58" s="1" t="s">
        <v>103</v>
      </c>
      <c r="C58" s="1" t="s">
        <v>31</v>
      </c>
      <c r="D58" s="2">
        <v>3</v>
      </c>
      <c r="E58" s="3">
        <v>4741.26</v>
      </c>
    </row>
    <row r="59" spans="1:8" x14ac:dyDescent="0.25">
      <c r="A59" s="1" t="s">
        <v>33</v>
      </c>
      <c r="B59" s="1" t="s">
        <v>103</v>
      </c>
      <c r="C59" s="1" t="s">
        <v>34</v>
      </c>
      <c r="D59" s="2">
        <v>1</v>
      </c>
      <c r="E59" s="3">
        <v>4895.71</v>
      </c>
    </row>
    <row r="60" spans="1:8" x14ac:dyDescent="0.25">
      <c r="A60" s="1" t="s">
        <v>35</v>
      </c>
      <c r="B60" s="1" t="s">
        <v>103</v>
      </c>
      <c r="C60" s="1" t="s">
        <v>34</v>
      </c>
      <c r="D60" s="2">
        <v>1</v>
      </c>
      <c r="E60" s="3">
        <v>34702.75</v>
      </c>
    </row>
    <row r="61" spans="1:8" x14ac:dyDescent="0.25">
      <c r="A61" s="1" t="s">
        <v>35</v>
      </c>
      <c r="B61" s="1" t="s">
        <v>103</v>
      </c>
      <c r="C61" s="1" t="s">
        <v>31</v>
      </c>
      <c r="D61" s="2">
        <v>2</v>
      </c>
      <c r="E61" s="3">
        <v>10974.58</v>
      </c>
    </row>
    <row r="62" spans="1:8" x14ac:dyDescent="0.25">
      <c r="A62" s="1" t="s">
        <v>2</v>
      </c>
      <c r="B62" s="1" t="s">
        <v>104</v>
      </c>
      <c r="C62" s="1" t="s">
        <v>4</v>
      </c>
      <c r="D62" s="2">
        <v>1</v>
      </c>
      <c r="E62" s="3">
        <v>17533.97</v>
      </c>
      <c r="F62" s="1"/>
      <c r="G62" s="2"/>
      <c r="H62" s="3"/>
    </row>
    <row r="63" spans="1:8" x14ac:dyDescent="0.25">
      <c r="A63" s="1" t="s">
        <v>35</v>
      </c>
      <c r="B63" s="1" t="s">
        <v>104</v>
      </c>
      <c r="C63" s="1" t="s">
        <v>4</v>
      </c>
      <c r="D63" s="2">
        <v>7</v>
      </c>
      <c r="E63" s="3">
        <v>81575.25</v>
      </c>
    </row>
    <row r="64" spans="1:8" x14ac:dyDescent="0.25">
      <c r="A64" s="1" t="s">
        <v>35</v>
      </c>
      <c r="B64" s="1" t="s">
        <v>104</v>
      </c>
      <c r="C64" s="1" t="s">
        <v>39</v>
      </c>
      <c r="D64" s="2">
        <v>5</v>
      </c>
      <c r="E64" s="3">
        <v>20758.32</v>
      </c>
    </row>
    <row r="65" spans="1:8" x14ac:dyDescent="0.25">
      <c r="A65" s="1" t="s">
        <v>35</v>
      </c>
      <c r="B65" s="1" t="s">
        <v>104</v>
      </c>
      <c r="C65" s="1" t="s">
        <v>40</v>
      </c>
      <c r="D65" s="2">
        <v>11</v>
      </c>
      <c r="E65" s="3">
        <v>101032.21</v>
      </c>
    </row>
    <row r="66" spans="1:8" x14ac:dyDescent="0.25">
      <c r="A66" s="1" t="s">
        <v>2</v>
      </c>
      <c r="B66" s="1" t="s">
        <v>92</v>
      </c>
      <c r="C66" s="1" t="s">
        <v>9</v>
      </c>
      <c r="D66" s="2">
        <v>127</v>
      </c>
      <c r="E66" s="3">
        <v>857416.59</v>
      </c>
    </row>
    <row r="67" spans="1:8" x14ac:dyDescent="0.25">
      <c r="A67" s="1" t="s">
        <v>2</v>
      </c>
      <c r="B67" s="1" t="s">
        <v>92</v>
      </c>
      <c r="C67" s="1" t="s">
        <v>13</v>
      </c>
      <c r="D67" s="2">
        <v>7</v>
      </c>
      <c r="E67" s="3">
        <v>76804.75</v>
      </c>
    </row>
    <row r="68" spans="1:8" x14ac:dyDescent="0.25">
      <c r="A68" s="1" t="s">
        <v>33</v>
      </c>
      <c r="B68" s="1" t="s">
        <v>92</v>
      </c>
      <c r="C68" s="1" t="s">
        <v>9</v>
      </c>
      <c r="D68" s="2">
        <v>2</v>
      </c>
      <c r="E68" s="3">
        <v>2639.3</v>
      </c>
    </row>
    <row r="69" spans="1:8" x14ac:dyDescent="0.25">
      <c r="A69" s="1" t="s">
        <v>35</v>
      </c>
      <c r="B69" s="1" t="s">
        <v>92</v>
      </c>
      <c r="C69" s="1" t="s">
        <v>9</v>
      </c>
      <c r="D69" s="2">
        <v>249</v>
      </c>
      <c r="E69" s="3">
        <v>1500358.59</v>
      </c>
      <c r="F69" s="1"/>
      <c r="G69" s="2"/>
      <c r="H69" s="3"/>
    </row>
    <row r="70" spans="1:8" x14ac:dyDescent="0.25">
      <c r="A70" s="1" t="s">
        <v>35</v>
      </c>
      <c r="B70" s="1" t="s">
        <v>92</v>
      </c>
      <c r="C70" s="1" t="s">
        <v>13</v>
      </c>
      <c r="D70" s="2">
        <v>7</v>
      </c>
      <c r="E70" s="3">
        <v>21085.360000000001</v>
      </c>
    </row>
    <row r="71" spans="1:8" x14ac:dyDescent="0.25">
      <c r="A71" s="1" t="s">
        <v>35</v>
      </c>
      <c r="B71" s="1" t="s">
        <v>92</v>
      </c>
      <c r="C71" s="1" t="s">
        <v>44</v>
      </c>
      <c r="D71" s="2">
        <v>8</v>
      </c>
      <c r="E71" s="3">
        <v>89762.17</v>
      </c>
    </row>
    <row r="72" spans="1:8" x14ac:dyDescent="0.25">
      <c r="A72" s="1" t="s">
        <v>35</v>
      </c>
      <c r="B72" s="1" t="s">
        <v>92</v>
      </c>
      <c r="C72" s="1" t="s">
        <v>47</v>
      </c>
      <c r="D72" s="2">
        <v>27</v>
      </c>
      <c r="E72" s="3">
        <v>141417.18</v>
      </c>
    </row>
    <row r="73" spans="1:8" x14ac:dyDescent="0.25">
      <c r="A73" s="1" t="s">
        <v>2</v>
      </c>
      <c r="B73" s="1" t="s">
        <v>105</v>
      </c>
      <c r="C73" s="1" t="s">
        <v>5</v>
      </c>
      <c r="D73" s="2">
        <v>3</v>
      </c>
      <c r="E73" s="3">
        <v>12557.98</v>
      </c>
    </row>
    <row r="74" spans="1:8" x14ac:dyDescent="0.25">
      <c r="A74" s="1" t="s">
        <v>2</v>
      </c>
      <c r="B74" s="1" t="s">
        <v>105</v>
      </c>
      <c r="C74" s="1" t="s">
        <v>30</v>
      </c>
      <c r="D74" s="2">
        <v>2</v>
      </c>
      <c r="E74" s="3">
        <v>54427.27</v>
      </c>
    </row>
    <row r="75" spans="1:8" x14ac:dyDescent="0.25">
      <c r="A75" s="1" t="s">
        <v>35</v>
      </c>
      <c r="B75" s="1" t="s">
        <v>105</v>
      </c>
      <c r="C75" s="1" t="s">
        <v>5</v>
      </c>
      <c r="D75" s="2">
        <v>70</v>
      </c>
      <c r="E75" s="3">
        <v>289432.57</v>
      </c>
    </row>
    <row r="76" spans="1:8" x14ac:dyDescent="0.25">
      <c r="A76" s="1" t="s">
        <v>35</v>
      </c>
      <c r="B76" s="1" t="s">
        <v>105</v>
      </c>
      <c r="C76" s="1" t="s">
        <v>38</v>
      </c>
      <c r="D76" s="2">
        <v>4</v>
      </c>
      <c r="E76" s="3">
        <v>76359.350000000006</v>
      </c>
    </row>
    <row r="77" spans="1:8" x14ac:dyDescent="0.25">
      <c r="A77" s="1" t="s">
        <v>35</v>
      </c>
      <c r="B77" s="1" t="s">
        <v>105</v>
      </c>
      <c r="C77" s="1" t="s">
        <v>30</v>
      </c>
      <c r="D77" s="2">
        <v>83</v>
      </c>
      <c r="E77" s="3">
        <v>451152.02</v>
      </c>
    </row>
    <row r="78" spans="1:8" x14ac:dyDescent="0.25">
      <c r="A78" s="1" t="s">
        <v>2</v>
      </c>
      <c r="B78" s="1" t="s">
        <v>93</v>
      </c>
      <c r="C78" s="1" t="s">
        <v>8</v>
      </c>
      <c r="D78" s="2">
        <v>7</v>
      </c>
      <c r="E78" s="3">
        <v>50880.97</v>
      </c>
    </row>
    <row r="79" spans="1:8" x14ac:dyDescent="0.25">
      <c r="A79" s="1" t="s">
        <v>35</v>
      </c>
      <c r="B79" s="1" t="s">
        <v>93</v>
      </c>
      <c r="C79" s="1" t="s">
        <v>8</v>
      </c>
      <c r="D79" s="2">
        <v>20</v>
      </c>
      <c r="E79" s="3">
        <v>62443.15</v>
      </c>
    </row>
    <row r="80" spans="1:8" x14ac:dyDescent="0.25">
      <c r="A80" s="1" t="s">
        <v>35</v>
      </c>
      <c r="B80" s="1" t="s">
        <v>93</v>
      </c>
      <c r="C80" s="5" t="s">
        <v>51</v>
      </c>
      <c r="D80" s="2">
        <v>1</v>
      </c>
      <c r="E80" s="3">
        <v>830.26</v>
      </c>
    </row>
    <row r="81" spans="1:8" x14ac:dyDescent="0.25">
      <c r="A81" s="1" t="s">
        <v>2</v>
      </c>
      <c r="B81" s="1" t="s">
        <v>94</v>
      </c>
      <c r="C81" s="1" t="s">
        <v>3</v>
      </c>
      <c r="D81" s="2">
        <v>3</v>
      </c>
      <c r="E81" s="3">
        <v>383.92</v>
      </c>
    </row>
    <row r="82" spans="1:8" x14ac:dyDescent="0.25">
      <c r="A82" s="1" t="s">
        <v>2</v>
      </c>
      <c r="B82" s="1" t="s">
        <v>94</v>
      </c>
      <c r="C82" s="1" t="s">
        <v>20</v>
      </c>
      <c r="D82" s="2">
        <v>1</v>
      </c>
      <c r="E82" s="3">
        <v>2033.26</v>
      </c>
    </row>
    <row r="83" spans="1:8" x14ac:dyDescent="0.25">
      <c r="A83" s="1" t="s">
        <v>2</v>
      </c>
      <c r="B83" s="1" t="s">
        <v>94</v>
      </c>
      <c r="C83" s="1" t="s">
        <v>24</v>
      </c>
      <c r="D83" s="2">
        <v>6</v>
      </c>
      <c r="E83" s="3">
        <v>30751</v>
      </c>
    </row>
    <row r="84" spans="1:8" x14ac:dyDescent="0.25">
      <c r="A84" s="1" t="s">
        <v>35</v>
      </c>
      <c r="B84" s="1" t="s">
        <v>94</v>
      </c>
      <c r="C84" s="1" t="s">
        <v>3</v>
      </c>
      <c r="D84" s="2">
        <v>14</v>
      </c>
      <c r="E84" s="3">
        <v>134771.07999999999</v>
      </c>
      <c r="F84" s="5"/>
      <c r="G84" s="2"/>
      <c r="H84" s="3"/>
    </row>
    <row r="85" spans="1:8" x14ac:dyDescent="0.25">
      <c r="A85" s="1" t="s">
        <v>35</v>
      </c>
      <c r="B85" s="1" t="s">
        <v>94</v>
      </c>
      <c r="C85" s="1" t="s">
        <v>20</v>
      </c>
      <c r="D85" s="2">
        <v>7</v>
      </c>
      <c r="E85" s="3">
        <v>59619.77</v>
      </c>
    </row>
    <row r="86" spans="1:8" x14ac:dyDescent="0.25">
      <c r="A86" s="1" t="s">
        <v>35</v>
      </c>
      <c r="B86" s="1" t="s">
        <v>94</v>
      </c>
      <c r="C86" s="1" t="s">
        <v>24</v>
      </c>
      <c r="D86" s="2">
        <v>4</v>
      </c>
      <c r="E86" s="3">
        <v>18071.66</v>
      </c>
    </row>
    <row r="87" spans="1:8" x14ac:dyDescent="0.25">
      <c r="A87" s="1" t="s">
        <v>2</v>
      </c>
      <c r="B87" s="1" t="s">
        <v>106</v>
      </c>
      <c r="C87" s="1" t="s">
        <v>21</v>
      </c>
      <c r="D87" s="2">
        <v>37</v>
      </c>
      <c r="E87" s="3">
        <v>769379.63</v>
      </c>
    </row>
    <row r="88" spans="1:8" x14ac:dyDescent="0.25">
      <c r="A88" s="1" t="s">
        <v>35</v>
      </c>
      <c r="B88" s="1" t="s">
        <v>106</v>
      </c>
      <c r="C88" s="1" t="s">
        <v>21</v>
      </c>
      <c r="D88" s="2">
        <v>89</v>
      </c>
      <c r="E88" s="3">
        <v>1327354.83</v>
      </c>
    </row>
    <row r="89" spans="1:8" x14ac:dyDescent="0.25">
      <c r="A89" s="1" t="s">
        <v>2</v>
      </c>
      <c r="B89" s="1" t="s">
        <v>107</v>
      </c>
      <c r="C89" s="1" t="s">
        <v>23</v>
      </c>
      <c r="D89" s="2">
        <v>6</v>
      </c>
      <c r="E89" s="3">
        <v>36274.94</v>
      </c>
    </row>
    <row r="90" spans="1:8" x14ac:dyDescent="0.25">
      <c r="A90" s="1" t="s">
        <v>33</v>
      </c>
      <c r="B90" s="1" t="s">
        <v>107</v>
      </c>
      <c r="C90" s="1" t="s">
        <v>23</v>
      </c>
      <c r="D90" s="2">
        <v>2</v>
      </c>
      <c r="E90" s="3">
        <v>21688.26</v>
      </c>
    </row>
    <row r="91" spans="1:8" x14ac:dyDescent="0.25">
      <c r="A91" s="1" t="s">
        <v>35</v>
      </c>
      <c r="B91" s="1" t="s">
        <v>107</v>
      </c>
      <c r="C91" s="1" t="s">
        <v>23</v>
      </c>
      <c r="D91" s="2">
        <v>9</v>
      </c>
      <c r="E91" s="3">
        <v>21920.51</v>
      </c>
    </row>
    <row r="92" spans="1:8" ht="30" x14ac:dyDescent="0.25">
      <c r="A92" s="1" t="s">
        <v>35</v>
      </c>
      <c r="B92" s="1" t="s">
        <v>108</v>
      </c>
      <c r="C92" s="1" t="s">
        <v>45</v>
      </c>
      <c r="D92" s="2">
        <v>2</v>
      </c>
      <c r="E92" s="3">
        <v>2121.8200000000002</v>
      </c>
    </row>
    <row r="93" spans="1:8" x14ac:dyDescent="0.25">
      <c r="A93" s="1" t="s">
        <v>35</v>
      </c>
      <c r="B93" s="1" t="s">
        <v>100</v>
      </c>
      <c r="C93" s="1" t="s">
        <v>6</v>
      </c>
      <c r="D93" s="2">
        <v>2</v>
      </c>
      <c r="E93" s="3">
        <v>52907.67</v>
      </c>
    </row>
    <row r="94" spans="1:8" x14ac:dyDescent="0.25">
      <c r="A94" s="1" t="s">
        <v>35</v>
      </c>
      <c r="B94" s="1" t="s">
        <v>90</v>
      </c>
      <c r="C94" s="1" t="s">
        <v>37</v>
      </c>
      <c r="D94" s="2">
        <v>1</v>
      </c>
      <c r="E94" s="3">
        <v>10757.95</v>
      </c>
    </row>
    <row r="95" spans="1:8" x14ac:dyDescent="0.25">
      <c r="A95" s="1" t="s">
        <v>35</v>
      </c>
      <c r="B95" s="1" t="s">
        <v>109</v>
      </c>
      <c r="C95" s="1" t="s">
        <v>41</v>
      </c>
      <c r="D95" s="2">
        <v>1</v>
      </c>
      <c r="E95" s="3">
        <v>5575.48</v>
      </c>
    </row>
    <row r="96" spans="1:8" x14ac:dyDescent="0.25">
      <c r="A96" s="1" t="s">
        <v>35</v>
      </c>
      <c r="B96" s="1" t="s">
        <v>109</v>
      </c>
      <c r="C96" s="1" t="s">
        <v>36</v>
      </c>
      <c r="D96" s="2">
        <v>12</v>
      </c>
      <c r="E96" s="3">
        <v>155423.57</v>
      </c>
    </row>
    <row r="97" spans="1:5" x14ac:dyDescent="0.25">
      <c r="A97" s="1" t="s">
        <v>35</v>
      </c>
      <c r="B97" s="1" t="s">
        <v>109</v>
      </c>
      <c r="C97" s="1" t="s">
        <v>48</v>
      </c>
      <c r="D97" s="2">
        <v>15</v>
      </c>
      <c r="E97" s="3">
        <v>477044.45</v>
      </c>
    </row>
    <row r="98" spans="1:5" x14ac:dyDescent="0.25">
      <c r="A98" s="1" t="s">
        <v>35</v>
      </c>
      <c r="B98" s="1" t="s">
        <v>110</v>
      </c>
      <c r="C98" s="1" t="s">
        <v>43</v>
      </c>
      <c r="D98" s="2">
        <v>3</v>
      </c>
      <c r="E98" s="3">
        <v>26582.03</v>
      </c>
    </row>
    <row r="100" spans="1:5" x14ac:dyDescent="0.25">
      <c r="A100" s="24" t="s">
        <v>66</v>
      </c>
      <c r="B100" s="17"/>
      <c r="C100" s="18"/>
      <c r="D100" s="19">
        <f>SUM(D25:D99)</f>
        <v>1271</v>
      </c>
      <c r="E100" s="19">
        <f>SUM(E25:E99)</f>
        <v>9990249.429999996</v>
      </c>
    </row>
  </sheetData>
  <autoFilter ref="A24:H98" xr:uid="{00000000-0009-0000-0000-000016000000}"/>
  <sortState xmlns:xlrd2="http://schemas.microsoft.com/office/spreadsheetml/2017/richdata2" ref="A9:E83">
    <sortCondition ref="B9"/>
  </sortState>
  <mergeCells count="2">
    <mergeCell ref="A21:C21"/>
    <mergeCell ref="A22:C2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0</xdr:col>
                <xdr:colOff>419100</xdr:colOff>
                <xdr:row>16</xdr:row>
                <xdr:rowOff>66675</xdr:rowOff>
              </from>
              <to>
                <xdr:col>0</xdr:col>
                <xdr:colOff>1095375</xdr:colOff>
                <xdr:row>17</xdr:row>
                <xdr:rowOff>180975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1"/>
  <sheetViews>
    <sheetView showGridLines="0" topLeftCell="C1" workbookViewId="0"/>
  </sheetViews>
  <sheetFormatPr baseColWidth="10" defaultRowHeight="15" x14ac:dyDescent="0.25"/>
  <cols>
    <col min="2" max="2" width="37.28515625" customWidth="1"/>
    <col min="3" max="16" width="20.7109375" customWidth="1"/>
  </cols>
  <sheetData>
    <row r="1" spans="2:16" s="43" customFormat="1" ht="20.25" customHeight="1" x14ac:dyDescent="0.25"/>
    <row r="2" spans="2:16" s="43" customFormat="1" x14ac:dyDescent="0.25"/>
    <row r="3" spans="2:16" s="43" customFormat="1" ht="27" customHeight="1" x14ac:dyDescent="0.25">
      <c r="C3" s="47"/>
      <c r="E3" s="48"/>
      <c r="F3" s="49"/>
    </row>
    <row r="4" spans="2:16" s="43" customFormat="1" ht="27" customHeight="1" x14ac:dyDescent="0.25">
      <c r="C4" s="47"/>
      <c r="E4" s="48"/>
      <c r="F4" s="49"/>
    </row>
    <row r="5" spans="2:16" s="43" customFormat="1" ht="27" customHeight="1" x14ac:dyDescent="0.25">
      <c r="C5" s="47"/>
      <c r="E5" s="48"/>
      <c r="F5" s="49"/>
    </row>
    <row r="6" spans="2:16" s="43" customFormat="1" ht="27" customHeight="1" x14ac:dyDescent="0.25">
      <c r="C6" s="47"/>
      <c r="E6" s="48"/>
      <c r="F6" s="49"/>
    </row>
    <row r="10" spans="2:16" ht="20.100000000000001" customHeight="1" thickBot="1" x14ac:dyDescent="0.3">
      <c r="B10" s="42"/>
      <c r="C10" s="95">
        <v>2019</v>
      </c>
      <c r="D10" s="96"/>
      <c r="E10" s="97">
        <v>2018</v>
      </c>
      <c r="F10" s="98"/>
      <c r="G10" s="95">
        <v>2017</v>
      </c>
      <c r="H10" s="96"/>
      <c r="I10" s="95">
        <v>2016</v>
      </c>
      <c r="J10" s="96"/>
      <c r="K10" s="97">
        <v>2015</v>
      </c>
      <c r="L10" s="98"/>
      <c r="M10" s="95">
        <v>2014</v>
      </c>
      <c r="N10" s="96"/>
      <c r="O10" s="95">
        <v>2013</v>
      </c>
      <c r="P10" s="96"/>
    </row>
    <row r="11" spans="2:16" ht="20.100000000000001" customHeight="1" thickBot="1" x14ac:dyDescent="0.3">
      <c r="B11" s="42"/>
      <c r="C11" s="54" t="s">
        <v>96</v>
      </c>
      <c r="D11" s="58" t="s">
        <v>49</v>
      </c>
      <c r="E11" s="59" t="s">
        <v>96</v>
      </c>
      <c r="F11" s="58" t="s">
        <v>49</v>
      </c>
      <c r="G11" s="54" t="s">
        <v>96</v>
      </c>
      <c r="H11" s="58" t="s">
        <v>49</v>
      </c>
      <c r="I11" s="54" t="s">
        <v>96</v>
      </c>
      <c r="J11" s="58" t="s">
        <v>49</v>
      </c>
      <c r="K11" s="54" t="s">
        <v>96</v>
      </c>
      <c r="L11" s="58" t="s">
        <v>49</v>
      </c>
      <c r="M11" s="54" t="s">
        <v>96</v>
      </c>
      <c r="N11" s="58" t="s">
        <v>49</v>
      </c>
      <c r="O11" s="54" t="s">
        <v>96</v>
      </c>
      <c r="P11" s="58" t="s">
        <v>49</v>
      </c>
    </row>
    <row r="12" spans="2:16" ht="20.100000000000001" customHeight="1" thickBot="1" x14ac:dyDescent="0.3">
      <c r="B12" s="52" t="s">
        <v>100</v>
      </c>
      <c r="C12" s="55">
        <v>151</v>
      </c>
      <c r="D12" s="60">
        <v>2191759.0400000005</v>
      </c>
      <c r="E12" s="55">
        <v>178</v>
      </c>
      <c r="F12" s="60">
        <v>2020017.75</v>
      </c>
      <c r="G12" s="55">
        <v>193</v>
      </c>
      <c r="H12" s="60">
        <v>2007335.83</v>
      </c>
      <c r="I12" s="55">
        <v>143</v>
      </c>
      <c r="J12" s="60">
        <v>2656750.477</v>
      </c>
      <c r="K12" s="55">
        <v>124</v>
      </c>
      <c r="L12" s="60">
        <v>1279013.53</v>
      </c>
      <c r="M12" s="55">
        <v>99</v>
      </c>
      <c r="N12" s="60">
        <v>948718.85000000009</v>
      </c>
      <c r="O12" s="55">
        <v>108</v>
      </c>
      <c r="P12" s="60">
        <v>823312.95</v>
      </c>
    </row>
    <row r="13" spans="2:16" ht="20.100000000000001" customHeight="1" thickBot="1" x14ac:dyDescent="0.3">
      <c r="B13" s="52" t="s">
        <v>89</v>
      </c>
      <c r="C13" s="55">
        <v>29</v>
      </c>
      <c r="D13" s="61">
        <v>388602.62999999995</v>
      </c>
      <c r="E13" s="55">
        <v>61</v>
      </c>
      <c r="F13" s="61">
        <v>530493.92000000004</v>
      </c>
      <c r="G13" s="55">
        <v>47</v>
      </c>
      <c r="H13" s="61">
        <v>402263.12000000005</v>
      </c>
      <c r="I13" s="55">
        <v>27</v>
      </c>
      <c r="J13" s="61">
        <v>176626.31</v>
      </c>
      <c r="K13" s="55">
        <v>18</v>
      </c>
      <c r="L13" s="61">
        <v>116262.94</v>
      </c>
      <c r="M13" s="55">
        <v>23</v>
      </c>
      <c r="N13" s="61">
        <v>224279.25</v>
      </c>
      <c r="O13" s="55">
        <v>13</v>
      </c>
      <c r="P13" s="61">
        <v>96062.549999999988</v>
      </c>
    </row>
    <row r="14" spans="2:16" ht="20.100000000000001" customHeight="1" thickBot="1" x14ac:dyDescent="0.3">
      <c r="B14" s="52" t="s">
        <v>101</v>
      </c>
      <c r="C14" s="55">
        <v>5</v>
      </c>
      <c r="D14" s="61">
        <v>44823.34</v>
      </c>
      <c r="E14" s="55">
        <v>17</v>
      </c>
      <c r="F14" s="61">
        <v>230565.96</v>
      </c>
      <c r="G14" s="55">
        <v>11</v>
      </c>
      <c r="H14" s="61">
        <v>141806.93</v>
      </c>
      <c r="I14" s="55">
        <v>18</v>
      </c>
      <c r="J14" s="61">
        <v>136165.15</v>
      </c>
      <c r="K14" s="55">
        <v>32</v>
      </c>
      <c r="L14" s="61">
        <v>342353.99999999994</v>
      </c>
      <c r="M14" s="55">
        <v>46</v>
      </c>
      <c r="N14" s="61">
        <v>366848.81</v>
      </c>
      <c r="O14" s="55">
        <v>16</v>
      </c>
      <c r="P14" s="61">
        <v>107319.34</v>
      </c>
    </row>
    <row r="15" spans="2:16" ht="20.100000000000001" customHeight="1" thickBot="1" x14ac:dyDescent="0.3">
      <c r="B15" s="52" t="s">
        <v>102</v>
      </c>
      <c r="C15" s="55">
        <v>23</v>
      </c>
      <c r="D15" s="61">
        <v>2771577.8000000003</v>
      </c>
      <c r="E15" s="55">
        <v>47</v>
      </c>
      <c r="F15" s="61">
        <v>465615.59</v>
      </c>
      <c r="G15" s="55">
        <v>40</v>
      </c>
      <c r="H15" s="61">
        <v>426827.83999999997</v>
      </c>
      <c r="I15" s="55">
        <v>33</v>
      </c>
      <c r="J15" s="61">
        <v>372566.19999999995</v>
      </c>
      <c r="K15" s="55">
        <v>26</v>
      </c>
      <c r="L15" s="61">
        <v>215062.47999999998</v>
      </c>
      <c r="M15" s="55">
        <v>17</v>
      </c>
      <c r="N15" s="61">
        <v>118872.11</v>
      </c>
      <c r="O15" s="55">
        <v>7</v>
      </c>
      <c r="P15" s="61">
        <v>17261.62</v>
      </c>
    </row>
    <row r="16" spans="2:16" ht="20.100000000000001" customHeight="1" thickBot="1" x14ac:dyDescent="0.3">
      <c r="B16" s="52" t="s">
        <v>90</v>
      </c>
      <c r="C16" s="55">
        <v>110</v>
      </c>
      <c r="D16" s="61">
        <v>1220662.2</v>
      </c>
      <c r="E16" s="55">
        <v>115</v>
      </c>
      <c r="F16" s="61">
        <v>2283096.36</v>
      </c>
      <c r="G16" s="55">
        <v>112</v>
      </c>
      <c r="H16" s="61">
        <v>1219188.7599999998</v>
      </c>
      <c r="I16" s="55">
        <v>155</v>
      </c>
      <c r="J16" s="61">
        <v>2446930.4000000004</v>
      </c>
      <c r="K16" s="55">
        <v>375</v>
      </c>
      <c r="L16" s="61">
        <v>3584030.54</v>
      </c>
      <c r="M16" s="55">
        <v>557</v>
      </c>
      <c r="N16" s="61">
        <v>2593811.15</v>
      </c>
      <c r="O16" s="55">
        <v>253</v>
      </c>
      <c r="P16" s="61">
        <v>1779307.19</v>
      </c>
    </row>
    <row r="17" spans="2:16" ht="20.100000000000001" customHeight="1" thickBot="1" x14ac:dyDescent="0.3">
      <c r="B17" s="52" t="s">
        <v>91</v>
      </c>
      <c r="C17" s="55"/>
      <c r="D17" s="61"/>
      <c r="E17" s="55"/>
      <c r="F17" s="61"/>
      <c r="G17" s="55">
        <v>1</v>
      </c>
      <c r="H17" s="61">
        <v>5272.08</v>
      </c>
      <c r="I17" s="55">
        <v>5</v>
      </c>
      <c r="J17" s="61">
        <v>53949.21</v>
      </c>
      <c r="K17" s="55">
        <v>6</v>
      </c>
      <c r="L17" s="61">
        <v>72177.039999999994</v>
      </c>
      <c r="M17" s="55">
        <v>10</v>
      </c>
      <c r="N17" s="61">
        <v>56519.64</v>
      </c>
      <c r="O17" s="55">
        <v>11</v>
      </c>
      <c r="P17" s="61">
        <v>43547.92</v>
      </c>
    </row>
    <row r="18" spans="2:16" ht="20.100000000000001" customHeight="1" thickBot="1" x14ac:dyDescent="0.3">
      <c r="B18" s="52" t="s">
        <v>103</v>
      </c>
      <c r="C18" s="55">
        <v>8</v>
      </c>
      <c r="D18" s="61">
        <v>170296.77999999997</v>
      </c>
      <c r="E18" s="55">
        <v>19</v>
      </c>
      <c r="F18" s="61">
        <v>108311.34</v>
      </c>
      <c r="G18" s="55">
        <v>29</v>
      </c>
      <c r="H18" s="61">
        <v>325069.17</v>
      </c>
      <c r="I18" s="55">
        <v>30</v>
      </c>
      <c r="J18" s="61">
        <v>314119.13</v>
      </c>
      <c r="K18" s="55">
        <v>23</v>
      </c>
      <c r="L18" s="61">
        <v>213905.95</v>
      </c>
      <c r="M18" s="55">
        <v>29</v>
      </c>
      <c r="N18" s="61">
        <v>230677.81</v>
      </c>
      <c r="O18" s="55">
        <v>11</v>
      </c>
      <c r="P18" s="61">
        <v>125974.39</v>
      </c>
    </row>
    <row r="19" spans="2:16" ht="20.100000000000001" customHeight="1" thickBot="1" x14ac:dyDescent="0.3">
      <c r="B19" s="52" t="s">
        <v>104</v>
      </c>
      <c r="C19" s="55">
        <v>12</v>
      </c>
      <c r="D19" s="61">
        <v>357251.66</v>
      </c>
      <c r="E19" s="55">
        <v>32</v>
      </c>
      <c r="F19" s="61">
        <v>415351.48</v>
      </c>
      <c r="G19" s="55">
        <v>25</v>
      </c>
      <c r="H19" s="61">
        <v>261357.37</v>
      </c>
      <c r="I19" s="55">
        <v>23</v>
      </c>
      <c r="J19" s="61">
        <v>265350.91000000003</v>
      </c>
      <c r="K19" s="55">
        <v>23</v>
      </c>
      <c r="L19" s="61">
        <v>209076.95</v>
      </c>
      <c r="M19" s="55">
        <v>35</v>
      </c>
      <c r="N19" s="61">
        <v>358211.72</v>
      </c>
      <c r="O19" s="55">
        <v>24</v>
      </c>
      <c r="P19" s="61">
        <v>220899.75000000003</v>
      </c>
    </row>
    <row r="20" spans="2:16" ht="20.100000000000001" customHeight="1" thickBot="1" x14ac:dyDescent="0.3">
      <c r="B20" s="52" t="s">
        <v>92</v>
      </c>
      <c r="C20" s="55">
        <v>484</v>
      </c>
      <c r="D20" s="61">
        <v>5233690.9479999999</v>
      </c>
      <c r="E20" s="55">
        <v>449</v>
      </c>
      <c r="F20" s="61">
        <v>5105936.16</v>
      </c>
      <c r="G20" s="55">
        <v>325</v>
      </c>
      <c r="H20" s="61">
        <v>3761654.9939999999</v>
      </c>
      <c r="I20" s="55">
        <v>564</v>
      </c>
      <c r="J20" s="61">
        <v>4000340.9499999997</v>
      </c>
      <c r="K20" s="55">
        <v>569</v>
      </c>
      <c r="L20" s="61">
        <v>4470045.2299999995</v>
      </c>
      <c r="M20" s="55">
        <v>661</v>
      </c>
      <c r="N20" s="61">
        <v>4655807.3599999994</v>
      </c>
      <c r="O20" s="55">
        <v>427</v>
      </c>
      <c r="P20" s="61">
        <v>2689483.94</v>
      </c>
    </row>
    <row r="21" spans="2:16" ht="20.100000000000001" customHeight="1" thickBot="1" x14ac:dyDescent="0.3">
      <c r="B21" s="52" t="s">
        <v>105</v>
      </c>
      <c r="C21" s="55">
        <v>181</v>
      </c>
      <c r="D21" s="61">
        <v>2047119.29</v>
      </c>
      <c r="E21" s="55">
        <v>207</v>
      </c>
      <c r="F21" s="61">
        <v>1751832.73</v>
      </c>
      <c r="G21" s="55">
        <v>146</v>
      </c>
      <c r="H21" s="61">
        <v>897436.54999999993</v>
      </c>
      <c r="I21" s="55">
        <v>261</v>
      </c>
      <c r="J21" s="61">
        <v>1763748.2549999999</v>
      </c>
      <c r="K21" s="55">
        <v>235</v>
      </c>
      <c r="L21" s="61">
        <v>1150467.33</v>
      </c>
      <c r="M21" s="55">
        <v>271</v>
      </c>
      <c r="N21" s="61">
        <v>1536961.93</v>
      </c>
      <c r="O21" s="55">
        <v>162</v>
      </c>
      <c r="P21" s="61">
        <v>883929.19000000006</v>
      </c>
    </row>
    <row r="22" spans="2:16" ht="20.100000000000001" customHeight="1" thickBot="1" x14ac:dyDescent="0.3">
      <c r="B22" s="52" t="s">
        <v>93</v>
      </c>
      <c r="C22" s="55">
        <v>18</v>
      </c>
      <c r="D22" s="61">
        <v>236436.12</v>
      </c>
      <c r="E22" s="55">
        <v>52</v>
      </c>
      <c r="F22" s="61">
        <v>238837.47999999998</v>
      </c>
      <c r="G22" s="55">
        <v>76</v>
      </c>
      <c r="H22" s="61">
        <v>461789.24</v>
      </c>
      <c r="I22" s="55">
        <v>80</v>
      </c>
      <c r="J22" s="61">
        <v>662893.49</v>
      </c>
      <c r="K22" s="55">
        <v>101</v>
      </c>
      <c r="L22" s="61">
        <v>897457.82000000007</v>
      </c>
      <c r="M22" s="55">
        <v>46</v>
      </c>
      <c r="N22" s="61">
        <v>297289.82</v>
      </c>
      <c r="O22" s="55">
        <v>28</v>
      </c>
      <c r="P22" s="61">
        <v>114154.38</v>
      </c>
    </row>
    <row r="23" spans="2:16" ht="20.100000000000001" customHeight="1" thickBot="1" x14ac:dyDescent="0.3">
      <c r="B23" s="52" t="s">
        <v>94</v>
      </c>
      <c r="C23" s="55">
        <v>38</v>
      </c>
      <c r="D23" s="61">
        <v>224303.43</v>
      </c>
      <c r="E23" s="55">
        <v>83</v>
      </c>
      <c r="F23" s="61">
        <v>1213419.4200000002</v>
      </c>
      <c r="G23" s="55">
        <v>65</v>
      </c>
      <c r="H23" s="61">
        <v>604593.81000000006</v>
      </c>
      <c r="I23" s="55">
        <v>121</v>
      </c>
      <c r="J23" s="61">
        <v>1014452.58</v>
      </c>
      <c r="K23" s="55">
        <v>147</v>
      </c>
      <c r="L23" s="61">
        <v>1274350.56</v>
      </c>
      <c r="M23" s="55">
        <v>74</v>
      </c>
      <c r="N23" s="61">
        <v>599123.57000000007</v>
      </c>
      <c r="O23" s="55">
        <v>35</v>
      </c>
      <c r="P23" s="61">
        <v>245630.68999999997</v>
      </c>
    </row>
    <row r="24" spans="2:16" ht="20.100000000000001" customHeight="1" thickBot="1" x14ac:dyDescent="0.3">
      <c r="B24" s="52" t="s">
        <v>106</v>
      </c>
      <c r="C24" s="55">
        <v>128</v>
      </c>
      <c r="D24" s="61">
        <v>2043425.4</v>
      </c>
      <c r="E24" s="55">
        <v>158</v>
      </c>
      <c r="F24" s="61">
        <v>4504541.49</v>
      </c>
      <c r="G24" s="55">
        <v>246</v>
      </c>
      <c r="H24" s="61">
        <v>3545488.25</v>
      </c>
      <c r="I24" s="55">
        <v>136</v>
      </c>
      <c r="J24" s="61">
        <v>3014763.36</v>
      </c>
      <c r="K24" s="55">
        <v>169</v>
      </c>
      <c r="L24" s="61">
        <v>2505889.79</v>
      </c>
      <c r="M24" s="55">
        <v>89</v>
      </c>
      <c r="N24" s="61">
        <v>3317651.93</v>
      </c>
      <c r="O24" s="55">
        <v>126</v>
      </c>
      <c r="P24" s="61">
        <v>2096734.46</v>
      </c>
    </row>
    <row r="25" spans="2:16" ht="20.100000000000001" customHeight="1" thickBot="1" x14ac:dyDescent="0.3">
      <c r="B25" s="52" t="s">
        <v>107</v>
      </c>
      <c r="C25" s="55">
        <v>12</v>
      </c>
      <c r="D25" s="61">
        <v>208846.18</v>
      </c>
      <c r="E25" s="55">
        <v>16</v>
      </c>
      <c r="F25" s="61">
        <v>186640.49</v>
      </c>
      <c r="G25" s="55">
        <v>11</v>
      </c>
      <c r="H25" s="61">
        <v>65544.55</v>
      </c>
      <c r="I25" s="55">
        <v>25</v>
      </c>
      <c r="J25" s="61">
        <v>241373.33</v>
      </c>
      <c r="K25" s="55">
        <v>15</v>
      </c>
      <c r="L25" s="61">
        <v>211023.86000000002</v>
      </c>
      <c r="M25" s="55">
        <v>28</v>
      </c>
      <c r="N25" s="61">
        <v>156652.56</v>
      </c>
      <c r="O25" s="55">
        <v>17</v>
      </c>
      <c r="P25" s="61">
        <v>79883.709999999992</v>
      </c>
    </row>
    <row r="26" spans="2:16" ht="20.100000000000001" customHeight="1" thickBot="1" x14ac:dyDescent="0.3">
      <c r="B26" s="52" t="s">
        <v>108</v>
      </c>
      <c r="C26" s="55">
        <v>4</v>
      </c>
      <c r="D26" s="61">
        <v>92685</v>
      </c>
      <c r="E26" s="55">
        <v>16</v>
      </c>
      <c r="F26" s="61">
        <v>97143.48</v>
      </c>
      <c r="G26" s="55">
        <v>5</v>
      </c>
      <c r="H26" s="61">
        <v>10434.49</v>
      </c>
      <c r="I26" s="55">
        <v>4</v>
      </c>
      <c r="J26" s="61">
        <v>15265.24</v>
      </c>
      <c r="K26" s="55">
        <v>1</v>
      </c>
      <c r="L26" s="61">
        <v>899.31</v>
      </c>
      <c r="M26" s="55">
        <v>2</v>
      </c>
      <c r="N26" s="61">
        <v>37773.08</v>
      </c>
      <c r="O26" s="55">
        <v>2</v>
      </c>
      <c r="P26" s="61">
        <v>2121.8200000000002</v>
      </c>
    </row>
    <row r="27" spans="2:16" ht="20.100000000000001" customHeight="1" thickBot="1" x14ac:dyDescent="0.3">
      <c r="B27" s="52" t="s">
        <v>109</v>
      </c>
      <c r="C27" s="55">
        <v>15</v>
      </c>
      <c r="D27" s="61">
        <v>143671.78</v>
      </c>
      <c r="E27" s="55">
        <v>12</v>
      </c>
      <c r="F27" s="61">
        <v>81174</v>
      </c>
      <c r="G27" s="55">
        <v>22</v>
      </c>
      <c r="H27" s="61">
        <v>194971.37</v>
      </c>
      <c r="I27" s="55">
        <v>52</v>
      </c>
      <c r="J27" s="61">
        <v>1018536.08</v>
      </c>
      <c r="K27" s="55">
        <v>41</v>
      </c>
      <c r="L27" s="61">
        <v>897533.22</v>
      </c>
      <c r="M27" s="55">
        <v>59</v>
      </c>
      <c r="N27" s="61">
        <v>579007.15999999992</v>
      </c>
      <c r="O27" s="55">
        <v>28</v>
      </c>
      <c r="P27" s="61">
        <v>638043.5</v>
      </c>
    </row>
    <row r="28" spans="2:16" ht="20.100000000000001" customHeight="1" thickBot="1" x14ac:dyDescent="0.3">
      <c r="B28" s="52" t="s">
        <v>110</v>
      </c>
      <c r="C28" s="55"/>
      <c r="D28" s="61"/>
      <c r="E28" s="55">
        <v>4</v>
      </c>
      <c r="F28" s="61">
        <v>15465.94</v>
      </c>
      <c r="G28" s="55">
        <v>2</v>
      </c>
      <c r="H28" s="61">
        <v>3200.55</v>
      </c>
      <c r="I28" s="55">
        <v>3</v>
      </c>
      <c r="J28" s="61">
        <v>18522.740000000002</v>
      </c>
      <c r="K28" s="55">
        <v>11</v>
      </c>
      <c r="L28" s="61">
        <v>43967.29</v>
      </c>
      <c r="M28" s="55">
        <v>12</v>
      </c>
      <c r="N28" s="61">
        <v>137782.41</v>
      </c>
      <c r="O28" s="55">
        <v>3</v>
      </c>
      <c r="P28" s="61">
        <v>26582.03</v>
      </c>
    </row>
    <row r="29" spans="2:16" ht="20.100000000000001" customHeight="1" thickBot="1" x14ac:dyDescent="0.3">
      <c r="B29" s="52" t="s">
        <v>98</v>
      </c>
      <c r="C29" s="55"/>
      <c r="D29" s="61"/>
      <c r="E29" s="55">
        <v>2</v>
      </c>
      <c r="F29" s="61">
        <v>10526.4</v>
      </c>
      <c r="G29" s="55">
        <v>3</v>
      </c>
      <c r="H29" s="61">
        <v>15079.69</v>
      </c>
      <c r="I29" s="55">
        <v>1</v>
      </c>
      <c r="J29" s="61">
        <v>510.3</v>
      </c>
      <c r="K29" s="55">
        <v>0</v>
      </c>
      <c r="L29" s="61">
        <v>0</v>
      </c>
      <c r="M29" s="55">
        <v>1</v>
      </c>
      <c r="N29" s="61">
        <v>25262.44</v>
      </c>
      <c r="O29" s="55">
        <v>0</v>
      </c>
      <c r="P29" s="61">
        <v>0</v>
      </c>
    </row>
    <row r="30" spans="2:16" ht="20.100000000000001" customHeight="1" thickBot="1" x14ac:dyDescent="0.3">
      <c r="B30" s="53" t="s">
        <v>99</v>
      </c>
      <c r="C30" s="55"/>
      <c r="D30" s="61"/>
      <c r="E30" s="55"/>
      <c r="F30" s="61"/>
      <c r="G30" s="55">
        <v>2</v>
      </c>
      <c r="H30" s="61">
        <v>44250.01</v>
      </c>
      <c r="I30" s="55">
        <v>1</v>
      </c>
      <c r="J30" s="61">
        <v>7466.55</v>
      </c>
      <c r="K30" s="55">
        <v>6</v>
      </c>
      <c r="L30" s="61">
        <v>50617.840000000004</v>
      </c>
      <c r="M30" s="55">
        <v>1</v>
      </c>
      <c r="N30" s="61">
        <v>1615.04</v>
      </c>
      <c r="O30" s="55">
        <v>0</v>
      </c>
      <c r="P30" s="61">
        <v>0</v>
      </c>
    </row>
    <row r="31" spans="2:16" ht="20.100000000000001" customHeight="1" thickBot="1" x14ac:dyDescent="0.3">
      <c r="B31" s="53" t="s">
        <v>95</v>
      </c>
      <c r="C31" s="56">
        <f>SUM(C12:C30)</f>
        <v>1218</v>
      </c>
      <c r="D31" s="62">
        <f>SUM(D12:D30)</f>
        <v>17375151.598000001</v>
      </c>
      <c r="E31" s="57">
        <v>1468</v>
      </c>
      <c r="F31" s="62">
        <v>19258969.989999998</v>
      </c>
      <c r="G31" s="57">
        <v>1361</v>
      </c>
      <c r="H31" s="62">
        <v>14393564.604</v>
      </c>
      <c r="I31" s="57">
        <f>SUM(I12:I30)</f>
        <v>1682</v>
      </c>
      <c r="J31" s="57">
        <f>SUM(J12:J30)</f>
        <v>18180330.661999993</v>
      </c>
      <c r="K31" s="57">
        <f t="shared" ref="K31:P31" si="0">SUM(K12:K30)</f>
        <v>1922</v>
      </c>
      <c r="L31" s="57">
        <f t="shared" si="0"/>
        <v>17534135.68</v>
      </c>
      <c r="M31" s="57">
        <f t="shared" si="0"/>
        <v>2060</v>
      </c>
      <c r="N31" s="57">
        <f t="shared" si="0"/>
        <v>16242866.639999999</v>
      </c>
      <c r="O31" s="57">
        <f t="shared" si="0"/>
        <v>1271</v>
      </c>
      <c r="P31" s="57">
        <f t="shared" si="0"/>
        <v>9990249.4300000016</v>
      </c>
    </row>
  </sheetData>
  <mergeCells count="7">
    <mergeCell ref="M10:N10"/>
    <mergeCell ref="O10:P10"/>
    <mergeCell ref="E10:F10"/>
    <mergeCell ref="G10:H10"/>
    <mergeCell ref="C10:D10"/>
    <mergeCell ref="I10:J10"/>
    <mergeCell ref="K10:L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0"/>
  <sheetViews>
    <sheetView showGridLines="0" zoomScaleNormal="100" workbookViewId="0"/>
  </sheetViews>
  <sheetFormatPr baseColWidth="10" defaultRowHeight="15" x14ac:dyDescent="0.25"/>
  <cols>
    <col min="2" max="2" width="41.140625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8" spans="2:12" x14ac:dyDescent="0.25"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2:12" ht="20.100000000000001" customHeight="1" thickBot="1" x14ac:dyDescent="0.3">
      <c r="B9" s="42"/>
      <c r="C9" s="95" t="s">
        <v>67</v>
      </c>
      <c r="D9" s="96"/>
      <c r="E9" s="95" t="s">
        <v>68</v>
      </c>
      <c r="F9" s="96"/>
      <c r="G9" s="95" t="s">
        <v>69</v>
      </c>
      <c r="H9" s="96"/>
      <c r="I9" s="95" t="s">
        <v>35</v>
      </c>
      <c r="J9" s="96"/>
      <c r="K9" s="95" t="s">
        <v>114</v>
      </c>
      <c r="L9" s="96"/>
    </row>
    <row r="10" spans="2:12" ht="20.100000000000001" customHeight="1" thickBot="1" x14ac:dyDescent="0.3">
      <c r="B10" s="42"/>
      <c r="C10" s="54" t="s">
        <v>96</v>
      </c>
      <c r="D10" s="58" t="s">
        <v>49</v>
      </c>
      <c r="E10" s="54" t="s">
        <v>96</v>
      </c>
      <c r="F10" s="58" t="s">
        <v>49</v>
      </c>
      <c r="G10" s="54" t="s">
        <v>96</v>
      </c>
      <c r="H10" s="58" t="s">
        <v>49</v>
      </c>
      <c r="I10" s="54" t="s">
        <v>96</v>
      </c>
      <c r="J10" s="58" t="s">
        <v>49</v>
      </c>
      <c r="K10" s="54" t="s">
        <v>96</v>
      </c>
      <c r="L10" s="58" t="s">
        <v>49</v>
      </c>
    </row>
    <row r="11" spans="2:12" ht="20.100000000000001" customHeight="1" thickBot="1" x14ac:dyDescent="0.3">
      <c r="B11" s="52" t="s">
        <v>100</v>
      </c>
      <c r="C11" s="55">
        <v>25</v>
      </c>
      <c r="D11" s="60">
        <v>527417.9</v>
      </c>
      <c r="E11" s="55">
        <v>14</v>
      </c>
      <c r="F11" s="60">
        <v>18338.300000000003</v>
      </c>
      <c r="G11" s="55">
        <v>10</v>
      </c>
      <c r="H11" s="60">
        <v>6036.9</v>
      </c>
      <c r="I11" s="55">
        <v>102</v>
      </c>
      <c r="J11" s="60">
        <v>1639965.9400000002</v>
      </c>
      <c r="K11" s="55">
        <v>151</v>
      </c>
      <c r="L11" s="60">
        <v>2191759.04</v>
      </c>
    </row>
    <row r="12" spans="2:12" ht="20.100000000000001" customHeight="1" thickBot="1" x14ac:dyDescent="0.3">
      <c r="B12" s="52" t="s">
        <v>89</v>
      </c>
      <c r="C12" s="55">
        <v>15</v>
      </c>
      <c r="D12" s="60">
        <v>154226.60999999999</v>
      </c>
      <c r="E12" s="55">
        <v>0</v>
      </c>
      <c r="F12" s="60">
        <v>0</v>
      </c>
      <c r="G12" s="55">
        <v>0</v>
      </c>
      <c r="H12" s="60">
        <v>0</v>
      </c>
      <c r="I12" s="55">
        <v>14</v>
      </c>
      <c r="J12" s="60">
        <v>234376.02000000002</v>
      </c>
      <c r="K12" s="55">
        <v>29</v>
      </c>
      <c r="L12" s="60">
        <v>388602.62999999995</v>
      </c>
    </row>
    <row r="13" spans="2:12" ht="20.100000000000001" customHeight="1" thickBot="1" x14ac:dyDescent="0.3">
      <c r="B13" s="52" t="s">
        <v>101</v>
      </c>
      <c r="C13" s="55">
        <v>1</v>
      </c>
      <c r="D13" s="60">
        <v>9072.14</v>
      </c>
      <c r="E13" s="55">
        <v>1</v>
      </c>
      <c r="F13" s="60">
        <v>1559.88</v>
      </c>
      <c r="G13" s="55">
        <v>1</v>
      </c>
      <c r="H13" s="60">
        <v>893.12</v>
      </c>
      <c r="I13" s="55">
        <v>2</v>
      </c>
      <c r="J13" s="60">
        <v>33298.199999999997</v>
      </c>
      <c r="K13" s="55">
        <v>5</v>
      </c>
      <c r="L13" s="60">
        <v>44823.34</v>
      </c>
    </row>
    <row r="14" spans="2:12" ht="20.100000000000001" customHeight="1" thickBot="1" x14ac:dyDescent="0.3">
      <c r="B14" s="52" t="s">
        <v>102</v>
      </c>
      <c r="C14" s="55">
        <v>7</v>
      </c>
      <c r="D14" s="60">
        <v>2364448.59</v>
      </c>
      <c r="E14" s="55">
        <v>4</v>
      </c>
      <c r="F14" s="60">
        <v>4319.45</v>
      </c>
      <c r="G14" s="55">
        <v>3</v>
      </c>
      <c r="H14" s="60">
        <v>3316.68</v>
      </c>
      <c r="I14" s="55">
        <v>9</v>
      </c>
      <c r="J14" s="60">
        <v>399493.08</v>
      </c>
      <c r="K14" s="55">
        <v>23</v>
      </c>
      <c r="L14" s="60">
        <v>2771577.8000000003</v>
      </c>
    </row>
    <row r="15" spans="2:12" ht="20.100000000000001" customHeight="1" thickBot="1" x14ac:dyDescent="0.3">
      <c r="B15" s="52" t="s">
        <v>90</v>
      </c>
      <c r="C15" s="55">
        <v>13</v>
      </c>
      <c r="D15" s="60">
        <v>612046.84</v>
      </c>
      <c r="E15" s="55">
        <v>7</v>
      </c>
      <c r="F15" s="60">
        <v>22733.390000000003</v>
      </c>
      <c r="G15" s="55">
        <v>2</v>
      </c>
      <c r="H15" s="60">
        <v>16057.39</v>
      </c>
      <c r="I15" s="55">
        <v>88</v>
      </c>
      <c r="J15" s="60">
        <v>569824.57999999996</v>
      </c>
      <c r="K15" s="55">
        <v>110</v>
      </c>
      <c r="L15" s="60">
        <v>1220662.2</v>
      </c>
    </row>
    <row r="16" spans="2:12" ht="20.100000000000001" customHeight="1" thickBot="1" x14ac:dyDescent="0.3">
      <c r="B16" s="52" t="s">
        <v>91</v>
      </c>
      <c r="C16" s="55"/>
      <c r="D16" s="60"/>
      <c r="E16" s="55"/>
      <c r="F16" s="60"/>
      <c r="G16" s="55"/>
      <c r="H16" s="60"/>
      <c r="I16" s="55"/>
      <c r="J16" s="60"/>
      <c r="K16" s="55"/>
      <c r="L16" s="60"/>
    </row>
    <row r="17" spans="2:12" ht="20.100000000000001" customHeight="1" thickBot="1" x14ac:dyDescent="0.3">
      <c r="B17" s="52" t="s">
        <v>103</v>
      </c>
      <c r="C17" s="55">
        <v>0</v>
      </c>
      <c r="D17" s="60">
        <v>0</v>
      </c>
      <c r="E17" s="55">
        <v>0</v>
      </c>
      <c r="F17" s="60">
        <v>0</v>
      </c>
      <c r="G17" s="55">
        <v>3</v>
      </c>
      <c r="H17" s="60">
        <v>1876.72</v>
      </c>
      <c r="I17" s="55">
        <v>5</v>
      </c>
      <c r="J17" s="60">
        <v>168420.06</v>
      </c>
      <c r="K17" s="55">
        <v>8</v>
      </c>
      <c r="L17" s="60">
        <v>170296.77999999997</v>
      </c>
    </row>
    <row r="18" spans="2:12" ht="20.100000000000001" customHeight="1" thickBot="1" x14ac:dyDescent="0.3">
      <c r="B18" s="52" t="s">
        <v>104</v>
      </c>
      <c r="C18" s="55">
        <v>3</v>
      </c>
      <c r="D18" s="60">
        <v>55527.32</v>
      </c>
      <c r="E18" s="55">
        <v>1</v>
      </c>
      <c r="F18" s="60">
        <v>2796.21</v>
      </c>
      <c r="G18" s="55">
        <v>1</v>
      </c>
      <c r="H18" s="60">
        <v>1559.52</v>
      </c>
      <c r="I18" s="55">
        <v>7</v>
      </c>
      <c r="J18" s="60">
        <v>297368.61</v>
      </c>
      <c r="K18" s="55">
        <v>12</v>
      </c>
      <c r="L18" s="60">
        <v>357251.66</v>
      </c>
    </row>
    <row r="19" spans="2:12" ht="20.100000000000001" customHeight="1" thickBot="1" x14ac:dyDescent="0.3">
      <c r="B19" s="52" t="s">
        <v>92</v>
      </c>
      <c r="C19" s="55">
        <v>76</v>
      </c>
      <c r="D19" s="60">
        <v>1106151.45</v>
      </c>
      <c r="E19" s="55">
        <v>22</v>
      </c>
      <c r="F19" s="60">
        <v>18566.78</v>
      </c>
      <c r="G19" s="55">
        <v>16</v>
      </c>
      <c r="H19" s="60">
        <v>17693.939999999999</v>
      </c>
      <c r="I19" s="55">
        <v>370</v>
      </c>
      <c r="J19" s="60">
        <v>4091278.7779999999</v>
      </c>
      <c r="K19" s="55">
        <v>484</v>
      </c>
      <c r="L19" s="60">
        <v>5233690.9479999999</v>
      </c>
    </row>
    <row r="20" spans="2:12" ht="20.100000000000001" customHeight="1" thickBot="1" x14ac:dyDescent="0.3">
      <c r="B20" s="52" t="s">
        <v>105</v>
      </c>
      <c r="C20" s="55">
        <v>13</v>
      </c>
      <c r="D20" s="60">
        <v>105312.12999999999</v>
      </c>
      <c r="E20" s="55">
        <v>2</v>
      </c>
      <c r="F20" s="60">
        <v>1174.0999999999999</v>
      </c>
      <c r="G20" s="55">
        <v>4</v>
      </c>
      <c r="H20" s="60">
        <v>1443.07</v>
      </c>
      <c r="I20" s="55">
        <v>162</v>
      </c>
      <c r="J20" s="60">
        <v>1939189.9900000002</v>
      </c>
      <c r="K20" s="55">
        <v>181</v>
      </c>
      <c r="L20" s="60">
        <v>2047119.29</v>
      </c>
    </row>
    <row r="21" spans="2:12" ht="20.100000000000001" customHeight="1" thickBot="1" x14ac:dyDescent="0.3">
      <c r="B21" s="52" t="s">
        <v>93</v>
      </c>
      <c r="C21" s="55">
        <v>5</v>
      </c>
      <c r="D21" s="60">
        <v>48171.26</v>
      </c>
      <c r="E21" s="55">
        <v>2</v>
      </c>
      <c r="F21" s="60">
        <v>1083.2</v>
      </c>
      <c r="G21" s="55">
        <v>3</v>
      </c>
      <c r="H21" s="60">
        <v>3459.09</v>
      </c>
      <c r="I21" s="55">
        <v>8</v>
      </c>
      <c r="J21" s="60">
        <v>183722.56999999998</v>
      </c>
      <c r="K21" s="55">
        <v>18</v>
      </c>
      <c r="L21" s="60">
        <v>236436.12</v>
      </c>
    </row>
    <row r="22" spans="2:12" ht="20.100000000000001" customHeight="1" thickBot="1" x14ac:dyDescent="0.3">
      <c r="B22" s="52" t="s">
        <v>94</v>
      </c>
      <c r="C22" s="55">
        <v>4</v>
      </c>
      <c r="D22" s="60">
        <v>31051.69</v>
      </c>
      <c r="E22" s="55">
        <v>5</v>
      </c>
      <c r="F22" s="60">
        <v>7689.0800000000008</v>
      </c>
      <c r="G22" s="55">
        <v>5</v>
      </c>
      <c r="H22" s="60">
        <v>2042.01</v>
      </c>
      <c r="I22" s="55">
        <v>24</v>
      </c>
      <c r="J22" s="60">
        <v>183520.65</v>
      </c>
      <c r="K22" s="55">
        <v>38</v>
      </c>
      <c r="L22" s="60">
        <v>224303.43</v>
      </c>
    </row>
    <row r="23" spans="2:12" ht="20.100000000000001" customHeight="1" thickBot="1" x14ac:dyDescent="0.3">
      <c r="B23" s="52" t="s">
        <v>106</v>
      </c>
      <c r="C23" s="55">
        <v>26</v>
      </c>
      <c r="D23" s="60">
        <v>704053.09</v>
      </c>
      <c r="E23" s="55">
        <v>3</v>
      </c>
      <c r="F23" s="60">
        <v>2591.8200000000002</v>
      </c>
      <c r="G23" s="55">
        <v>9</v>
      </c>
      <c r="H23" s="60">
        <v>8339.2199999999993</v>
      </c>
      <c r="I23" s="55">
        <v>90</v>
      </c>
      <c r="J23" s="60">
        <v>1328441.27</v>
      </c>
      <c r="K23" s="55">
        <v>128</v>
      </c>
      <c r="L23" s="60">
        <v>2043425.4</v>
      </c>
    </row>
    <row r="24" spans="2:12" ht="20.100000000000001" customHeight="1" thickBot="1" x14ac:dyDescent="0.3">
      <c r="B24" s="52" t="s">
        <v>107</v>
      </c>
      <c r="C24" s="55"/>
      <c r="D24" s="60"/>
      <c r="E24" s="55">
        <v>0</v>
      </c>
      <c r="F24" s="60">
        <v>0</v>
      </c>
      <c r="G24" s="55">
        <v>2</v>
      </c>
      <c r="H24" s="60">
        <v>697.49</v>
      </c>
      <c r="I24" s="55">
        <v>10</v>
      </c>
      <c r="J24" s="60">
        <v>208148.69</v>
      </c>
      <c r="K24" s="55">
        <v>12</v>
      </c>
      <c r="L24" s="60">
        <v>208846.18</v>
      </c>
    </row>
    <row r="25" spans="2:12" ht="20.100000000000001" customHeight="1" thickBot="1" x14ac:dyDescent="0.3">
      <c r="B25" s="52" t="s">
        <v>108</v>
      </c>
      <c r="C25" s="55"/>
      <c r="D25" s="60"/>
      <c r="E25" s="55">
        <v>0</v>
      </c>
      <c r="F25" s="60">
        <v>0</v>
      </c>
      <c r="G25" s="55"/>
      <c r="H25" s="60"/>
      <c r="I25" s="55">
        <v>4</v>
      </c>
      <c r="J25" s="60">
        <v>92685</v>
      </c>
      <c r="K25" s="55">
        <v>4</v>
      </c>
      <c r="L25" s="60">
        <v>92685</v>
      </c>
    </row>
    <row r="26" spans="2:12" ht="20.100000000000001" customHeight="1" thickBot="1" x14ac:dyDescent="0.3">
      <c r="B26" s="52" t="s">
        <v>109</v>
      </c>
      <c r="C26" s="55">
        <v>2</v>
      </c>
      <c r="D26" s="60">
        <v>12277.33</v>
      </c>
      <c r="E26" s="55">
        <v>1</v>
      </c>
      <c r="F26" s="60">
        <v>251.97</v>
      </c>
      <c r="G26" s="55">
        <v>4</v>
      </c>
      <c r="H26" s="60">
        <v>37603.47</v>
      </c>
      <c r="I26" s="55">
        <v>8</v>
      </c>
      <c r="J26" s="60">
        <v>93539.01</v>
      </c>
      <c r="K26" s="55">
        <v>15</v>
      </c>
      <c r="L26" s="60">
        <v>143671.78</v>
      </c>
    </row>
    <row r="27" spans="2:12" ht="20.100000000000001" customHeight="1" thickBot="1" x14ac:dyDescent="0.3">
      <c r="B27" s="52" t="s">
        <v>110</v>
      </c>
      <c r="C27" s="55"/>
      <c r="D27" s="60"/>
      <c r="E27" s="55"/>
      <c r="F27" s="60"/>
      <c r="G27" s="55"/>
      <c r="H27" s="60"/>
      <c r="I27" s="55"/>
      <c r="J27" s="60"/>
      <c r="K27" s="55"/>
      <c r="L27" s="60"/>
    </row>
    <row r="28" spans="2:12" ht="20.100000000000001" customHeight="1" thickBot="1" x14ac:dyDescent="0.3">
      <c r="B28" s="52" t="s">
        <v>98</v>
      </c>
      <c r="C28" s="55"/>
      <c r="D28" s="60"/>
      <c r="E28" s="55"/>
      <c r="F28" s="60"/>
      <c r="G28" s="55"/>
      <c r="H28" s="60"/>
      <c r="I28" s="55"/>
      <c r="J28" s="60"/>
      <c r="K28" s="55"/>
      <c r="L28" s="60"/>
    </row>
    <row r="29" spans="2:12" ht="20.100000000000001" customHeight="1" thickBot="1" x14ac:dyDescent="0.3">
      <c r="B29" s="53" t="s">
        <v>99</v>
      </c>
      <c r="C29" s="55"/>
      <c r="D29" s="60"/>
      <c r="E29" s="55"/>
      <c r="F29" s="60"/>
      <c r="G29" s="55"/>
      <c r="H29" s="60"/>
      <c r="I29" s="55"/>
      <c r="J29" s="60"/>
      <c r="K29" s="55"/>
      <c r="L29" s="60"/>
    </row>
    <row r="30" spans="2:12" ht="20.100000000000001" customHeight="1" thickBot="1" x14ac:dyDescent="0.3">
      <c r="B30" s="53" t="s">
        <v>95</v>
      </c>
      <c r="C30" s="56">
        <f>SUM(C11:C29)</f>
        <v>190</v>
      </c>
      <c r="D30" s="62">
        <f t="shared" ref="D30:L30" si="0">SUM(D11:D29)</f>
        <v>5729756.3499999996</v>
      </c>
      <c r="E30" s="56">
        <f t="shared" si="0"/>
        <v>62</v>
      </c>
      <c r="F30" s="62">
        <f t="shared" si="0"/>
        <v>81104.180000000022</v>
      </c>
      <c r="G30" s="56">
        <f t="shared" si="0"/>
        <v>63</v>
      </c>
      <c r="H30" s="62">
        <f t="shared" si="0"/>
        <v>101018.62</v>
      </c>
      <c r="I30" s="56">
        <f t="shared" si="0"/>
        <v>903</v>
      </c>
      <c r="J30" s="62">
        <f t="shared" si="0"/>
        <v>11463272.448000001</v>
      </c>
      <c r="K30" s="56">
        <f t="shared" si="0"/>
        <v>1218</v>
      </c>
      <c r="L30" s="62">
        <f t="shared" si="0"/>
        <v>17375151.598000001</v>
      </c>
    </row>
  </sheetData>
  <mergeCells count="6"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1"/>
  <sheetViews>
    <sheetView showGridLines="0" workbookViewId="0"/>
  </sheetViews>
  <sheetFormatPr baseColWidth="10" defaultRowHeight="15" x14ac:dyDescent="0.25"/>
  <cols>
    <col min="2" max="2" width="37.85546875" bestFit="1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10" spans="2:12" ht="20.100000000000001" customHeight="1" thickBot="1" x14ac:dyDescent="0.3">
      <c r="B10" s="42"/>
      <c r="C10" s="95" t="s">
        <v>67</v>
      </c>
      <c r="D10" s="96"/>
      <c r="E10" s="95" t="s">
        <v>68</v>
      </c>
      <c r="F10" s="96"/>
      <c r="G10" s="95" t="s">
        <v>69</v>
      </c>
      <c r="H10" s="96"/>
      <c r="I10" s="95" t="s">
        <v>35</v>
      </c>
      <c r="J10" s="96"/>
      <c r="K10" s="95" t="s">
        <v>114</v>
      </c>
      <c r="L10" s="96"/>
    </row>
    <row r="11" spans="2:12" ht="20.100000000000001" customHeight="1" thickBot="1" x14ac:dyDescent="0.3">
      <c r="B11" s="42"/>
      <c r="C11" s="54" t="s">
        <v>96</v>
      </c>
      <c r="D11" s="58" t="s">
        <v>49</v>
      </c>
      <c r="E11" s="54" t="s">
        <v>96</v>
      </c>
      <c r="F11" s="58" t="s">
        <v>49</v>
      </c>
      <c r="G11" s="54" t="s">
        <v>96</v>
      </c>
      <c r="H11" s="58" t="s">
        <v>49</v>
      </c>
      <c r="I11" s="54" t="s">
        <v>96</v>
      </c>
      <c r="J11" s="58" t="s">
        <v>49</v>
      </c>
      <c r="K11" s="54" t="s">
        <v>96</v>
      </c>
      <c r="L11" s="58" t="s">
        <v>49</v>
      </c>
    </row>
    <row r="12" spans="2:12" ht="20.100000000000001" customHeight="1" thickBot="1" x14ac:dyDescent="0.3">
      <c r="B12" s="52" t="s">
        <v>100</v>
      </c>
      <c r="C12" s="55">
        <v>45</v>
      </c>
      <c r="D12" s="60">
        <v>705056.29999999993</v>
      </c>
      <c r="E12" s="55">
        <v>8</v>
      </c>
      <c r="F12" s="60">
        <v>6301.3700000000008</v>
      </c>
      <c r="G12" s="55">
        <v>6</v>
      </c>
      <c r="H12" s="60">
        <v>4659.6400000000003</v>
      </c>
      <c r="I12" s="55">
        <v>119</v>
      </c>
      <c r="J12" s="60">
        <v>1304000.44</v>
      </c>
      <c r="K12" s="55">
        <f>+C12+E12+G12+I12</f>
        <v>178</v>
      </c>
      <c r="L12" s="60">
        <f>+D12+F12+H12+J12</f>
        <v>2020017.75</v>
      </c>
    </row>
    <row r="13" spans="2:12" ht="20.100000000000001" customHeight="1" thickBot="1" x14ac:dyDescent="0.3">
      <c r="B13" s="52" t="s">
        <v>89</v>
      </c>
      <c r="C13" s="55">
        <v>24</v>
      </c>
      <c r="D13" s="60">
        <v>241243.95</v>
      </c>
      <c r="E13" s="55">
        <v>9</v>
      </c>
      <c r="F13" s="60">
        <v>3729.23</v>
      </c>
      <c r="G13" s="55">
        <v>4</v>
      </c>
      <c r="H13" s="60">
        <v>888.94</v>
      </c>
      <c r="I13" s="55">
        <v>24</v>
      </c>
      <c r="J13" s="60">
        <v>284631.8</v>
      </c>
      <c r="K13" s="55">
        <f t="shared" ref="K13:K31" si="0">+C13+E13+G13+I13</f>
        <v>61</v>
      </c>
      <c r="L13" s="60">
        <f t="shared" ref="L13:L31" si="1">+D13+F13+H13+J13</f>
        <v>530493.92000000004</v>
      </c>
    </row>
    <row r="14" spans="2:12" ht="20.100000000000001" customHeight="1" thickBot="1" x14ac:dyDescent="0.3">
      <c r="B14" s="52" t="s">
        <v>101</v>
      </c>
      <c r="C14" s="55"/>
      <c r="D14" s="60"/>
      <c r="E14" s="55">
        <v>4</v>
      </c>
      <c r="F14" s="60">
        <v>3477.12</v>
      </c>
      <c r="G14" s="55">
        <v>6</v>
      </c>
      <c r="H14" s="60">
        <v>3113.56</v>
      </c>
      <c r="I14" s="55">
        <v>7</v>
      </c>
      <c r="J14" s="60">
        <v>223975.28</v>
      </c>
      <c r="K14" s="55">
        <f t="shared" si="0"/>
        <v>17</v>
      </c>
      <c r="L14" s="60">
        <f t="shared" si="1"/>
        <v>230565.96</v>
      </c>
    </row>
    <row r="15" spans="2:12" ht="20.100000000000001" customHeight="1" thickBot="1" x14ac:dyDescent="0.3">
      <c r="B15" s="52" t="s">
        <v>102</v>
      </c>
      <c r="C15" s="55">
        <v>9</v>
      </c>
      <c r="D15" s="60">
        <v>68147.03</v>
      </c>
      <c r="E15" s="55">
        <v>1</v>
      </c>
      <c r="F15" s="60">
        <v>547.21</v>
      </c>
      <c r="G15" s="55">
        <v>3</v>
      </c>
      <c r="H15" s="60">
        <v>3117.7</v>
      </c>
      <c r="I15" s="55">
        <v>34</v>
      </c>
      <c r="J15" s="60">
        <v>393803.65</v>
      </c>
      <c r="K15" s="55">
        <f t="shared" si="0"/>
        <v>47</v>
      </c>
      <c r="L15" s="60">
        <f t="shared" si="1"/>
        <v>465615.59</v>
      </c>
    </row>
    <row r="16" spans="2:12" ht="20.100000000000001" customHeight="1" thickBot="1" x14ac:dyDescent="0.3">
      <c r="B16" s="52" t="s">
        <v>90</v>
      </c>
      <c r="C16" s="55">
        <v>15</v>
      </c>
      <c r="D16" s="60">
        <v>1099302.4099999999</v>
      </c>
      <c r="E16" s="55">
        <v>1</v>
      </c>
      <c r="F16" s="60">
        <v>533.24</v>
      </c>
      <c r="G16" s="55">
        <v>4</v>
      </c>
      <c r="H16" s="60">
        <v>1842.79</v>
      </c>
      <c r="I16" s="55">
        <v>95</v>
      </c>
      <c r="J16" s="60">
        <v>1181417.92</v>
      </c>
      <c r="K16" s="55">
        <f t="shared" si="0"/>
        <v>115</v>
      </c>
      <c r="L16" s="60">
        <f t="shared" si="1"/>
        <v>2283096.36</v>
      </c>
    </row>
    <row r="17" spans="2:12" ht="20.100000000000001" customHeight="1" thickBot="1" x14ac:dyDescent="0.3">
      <c r="B17" s="52" t="s">
        <v>91</v>
      </c>
      <c r="C17" s="55"/>
      <c r="D17" s="60"/>
      <c r="E17" s="55"/>
      <c r="F17" s="60"/>
      <c r="G17" s="55"/>
      <c r="H17" s="60"/>
      <c r="I17" s="55"/>
      <c r="J17" s="60"/>
      <c r="K17" s="55"/>
      <c r="L17" s="60"/>
    </row>
    <row r="18" spans="2:12" ht="20.100000000000001" customHeight="1" thickBot="1" x14ac:dyDescent="0.3">
      <c r="B18" s="52" t="s">
        <v>103</v>
      </c>
      <c r="C18" s="55">
        <v>1</v>
      </c>
      <c r="D18" s="60">
        <v>36135.89</v>
      </c>
      <c r="E18" s="55">
        <v>2</v>
      </c>
      <c r="F18" s="60">
        <v>1497.31</v>
      </c>
      <c r="G18" s="55">
        <v>1</v>
      </c>
      <c r="H18" s="60">
        <v>725.49</v>
      </c>
      <c r="I18" s="55">
        <v>15</v>
      </c>
      <c r="J18" s="60">
        <v>69952.649999999994</v>
      </c>
      <c r="K18" s="55">
        <f t="shared" si="0"/>
        <v>19</v>
      </c>
      <c r="L18" s="60">
        <f t="shared" si="1"/>
        <v>108311.34</v>
      </c>
    </row>
    <row r="19" spans="2:12" ht="20.100000000000001" customHeight="1" thickBot="1" x14ac:dyDescent="0.3">
      <c r="B19" s="52" t="s">
        <v>104</v>
      </c>
      <c r="C19" s="55">
        <v>7</v>
      </c>
      <c r="D19" s="60">
        <v>133375.53</v>
      </c>
      <c r="E19" s="55">
        <v>2</v>
      </c>
      <c r="F19" s="60">
        <v>2492.15</v>
      </c>
      <c r="G19" s="55">
        <v>1</v>
      </c>
      <c r="H19" s="60">
        <v>948.84</v>
      </c>
      <c r="I19" s="55">
        <v>22</v>
      </c>
      <c r="J19" s="60">
        <v>278534.95999999996</v>
      </c>
      <c r="K19" s="55">
        <f t="shared" si="0"/>
        <v>32</v>
      </c>
      <c r="L19" s="60">
        <f t="shared" si="1"/>
        <v>415351.48</v>
      </c>
    </row>
    <row r="20" spans="2:12" ht="20.100000000000001" customHeight="1" thickBot="1" x14ac:dyDescent="0.3">
      <c r="B20" s="52" t="s">
        <v>92</v>
      </c>
      <c r="C20" s="55">
        <v>77</v>
      </c>
      <c r="D20" s="60">
        <v>933561.79</v>
      </c>
      <c r="E20" s="55">
        <v>15</v>
      </c>
      <c r="F20" s="60">
        <v>6875.41</v>
      </c>
      <c r="G20" s="55">
        <v>21</v>
      </c>
      <c r="H20" s="60">
        <v>15906.640000000001</v>
      </c>
      <c r="I20" s="55">
        <v>336</v>
      </c>
      <c r="J20" s="60">
        <v>4149592.32</v>
      </c>
      <c r="K20" s="55">
        <f t="shared" si="0"/>
        <v>449</v>
      </c>
      <c r="L20" s="60">
        <f t="shared" si="1"/>
        <v>5105936.16</v>
      </c>
    </row>
    <row r="21" spans="2:12" ht="20.100000000000001" customHeight="1" thickBot="1" x14ac:dyDescent="0.3">
      <c r="B21" s="52" t="s">
        <v>105</v>
      </c>
      <c r="C21" s="55">
        <v>15</v>
      </c>
      <c r="D21" s="60">
        <v>307659.71000000002</v>
      </c>
      <c r="E21" s="55"/>
      <c r="F21" s="60"/>
      <c r="G21" s="55">
        <v>6</v>
      </c>
      <c r="H21" s="60">
        <v>6502.52</v>
      </c>
      <c r="I21" s="55">
        <v>186</v>
      </c>
      <c r="J21" s="60">
        <v>1437670.5</v>
      </c>
      <c r="K21" s="55">
        <f t="shared" si="0"/>
        <v>207</v>
      </c>
      <c r="L21" s="60">
        <f t="shared" si="1"/>
        <v>1751832.73</v>
      </c>
    </row>
    <row r="22" spans="2:12" ht="20.100000000000001" customHeight="1" thickBot="1" x14ac:dyDescent="0.3">
      <c r="B22" s="52" t="s">
        <v>93</v>
      </c>
      <c r="C22" s="55">
        <v>10</v>
      </c>
      <c r="D22" s="60">
        <v>72271.8</v>
      </c>
      <c r="E22" s="55">
        <v>16</v>
      </c>
      <c r="F22" s="60">
        <v>10288.4</v>
      </c>
      <c r="G22" s="55">
        <v>9</v>
      </c>
      <c r="H22" s="60">
        <v>3784.25</v>
      </c>
      <c r="I22" s="55">
        <v>17</v>
      </c>
      <c r="J22" s="60">
        <v>152493.03</v>
      </c>
      <c r="K22" s="55">
        <f t="shared" si="0"/>
        <v>52</v>
      </c>
      <c r="L22" s="60">
        <f t="shared" si="1"/>
        <v>238837.47999999998</v>
      </c>
    </row>
    <row r="23" spans="2:12" ht="20.100000000000001" customHeight="1" thickBot="1" x14ac:dyDescent="0.3">
      <c r="B23" s="52" t="s">
        <v>94</v>
      </c>
      <c r="C23" s="55">
        <v>14</v>
      </c>
      <c r="D23" s="60">
        <v>201611.49</v>
      </c>
      <c r="E23" s="55"/>
      <c r="F23" s="60"/>
      <c r="G23" s="55">
        <v>4</v>
      </c>
      <c r="H23" s="60">
        <v>472.23</v>
      </c>
      <c r="I23" s="55">
        <v>65</v>
      </c>
      <c r="J23" s="60">
        <v>1011335.7000000001</v>
      </c>
      <c r="K23" s="55">
        <f t="shared" si="0"/>
        <v>83</v>
      </c>
      <c r="L23" s="60">
        <f t="shared" si="1"/>
        <v>1213419.4200000002</v>
      </c>
    </row>
    <row r="24" spans="2:12" ht="20.100000000000001" customHeight="1" thickBot="1" x14ac:dyDescent="0.3">
      <c r="B24" s="52" t="s">
        <v>106</v>
      </c>
      <c r="C24" s="55">
        <v>17</v>
      </c>
      <c r="D24" s="60">
        <v>683970.5</v>
      </c>
      <c r="E24" s="55">
        <v>6</v>
      </c>
      <c r="F24" s="60">
        <v>4275.8900000000003</v>
      </c>
      <c r="G24" s="55">
        <v>17</v>
      </c>
      <c r="H24" s="60">
        <v>8084.91</v>
      </c>
      <c r="I24" s="55">
        <v>118</v>
      </c>
      <c r="J24" s="60">
        <v>3808210.19</v>
      </c>
      <c r="K24" s="55">
        <f t="shared" si="0"/>
        <v>158</v>
      </c>
      <c r="L24" s="60">
        <f t="shared" si="1"/>
        <v>4504541.49</v>
      </c>
    </row>
    <row r="25" spans="2:12" ht="20.100000000000001" customHeight="1" thickBot="1" x14ac:dyDescent="0.3">
      <c r="B25" s="52" t="s">
        <v>107</v>
      </c>
      <c r="C25" s="55">
        <v>2</v>
      </c>
      <c r="D25" s="60">
        <v>39954.36</v>
      </c>
      <c r="E25" s="55">
        <v>2</v>
      </c>
      <c r="F25" s="60">
        <v>2476.2800000000002</v>
      </c>
      <c r="G25" s="55"/>
      <c r="H25" s="60"/>
      <c r="I25" s="55">
        <v>12</v>
      </c>
      <c r="J25" s="60">
        <v>144209.85</v>
      </c>
      <c r="K25" s="55">
        <f t="shared" si="0"/>
        <v>16</v>
      </c>
      <c r="L25" s="60">
        <f t="shared" si="1"/>
        <v>186640.49</v>
      </c>
    </row>
    <row r="26" spans="2:12" ht="20.100000000000001" customHeight="1" thickBot="1" x14ac:dyDescent="0.3">
      <c r="B26" s="52" t="s">
        <v>108</v>
      </c>
      <c r="C26" s="55"/>
      <c r="D26" s="60"/>
      <c r="E26" s="55"/>
      <c r="F26" s="60"/>
      <c r="G26" s="55"/>
      <c r="H26" s="60"/>
      <c r="I26" s="55">
        <v>16</v>
      </c>
      <c r="J26" s="60">
        <v>97143.48</v>
      </c>
      <c r="K26" s="55">
        <f t="shared" si="0"/>
        <v>16</v>
      </c>
      <c r="L26" s="60">
        <f t="shared" si="1"/>
        <v>97143.48</v>
      </c>
    </row>
    <row r="27" spans="2:12" ht="20.100000000000001" customHeight="1" thickBot="1" x14ac:dyDescent="0.3">
      <c r="B27" s="52" t="s">
        <v>109</v>
      </c>
      <c r="C27" s="55"/>
      <c r="D27" s="60"/>
      <c r="E27" s="55"/>
      <c r="F27" s="60"/>
      <c r="G27" s="55"/>
      <c r="H27" s="60"/>
      <c r="I27" s="55">
        <v>12</v>
      </c>
      <c r="J27" s="60">
        <v>81174</v>
      </c>
      <c r="K27" s="55">
        <f t="shared" si="0"/>
        <v>12</v>
      </c>
      <c r="L27" s="60">
        <f t="shared" si="1"/>
        <v>81174</v>
      </c>
    </row>
    <row r="28" spans="2:12" ht="20.100000000000001" customHeight="1" thickBot="1" x14ac:dyDescent="0.3">
      <c r="B28" s="52" t="s">
        <v>110</v>
      </c>
      <c r="C28" s="55"/>
      <c r="D28" s="60"/>
      <c r="E28" s="55"/>
      <c r="F28" s="60"/>
      <c r="G28" s="55"/>
      <c r="H28" s="60"/>
      <c r="I28" s="55">
        <v>4</v>
      </c>
      <c r="J28" s="60">
        <v>15465.94</v>
      </c>
      <c r="K28" s="55">
        <f t="shared" si="0"/>
        <v>4</v>
      </c>
      <c r="L28" s="60">
        <f t="shared" si="1"/>
        <v>15465.94</v>
      </c>
    </row>
    <row r="29" spans="2:12" ht="20.100000000000001" customHeight="1" thickBot="1" x14ac:dyDescent="0.3">
      <c r="B29" s="52" t="s">
        <v>98</v>
      </c>
      <c r="C29" s="55"/>
      <c r="D29" s="60"/>
      <c r="E29" s="55"/>
      <c r="F29" s="60"/>
      <c r="G29" s="55"/>
      <c r="H29" s="60"/>
      <c r="I29" s="55">
        <v>2</v>
      </c>
      <c r="J29" s="60">
        <v>10526.4</v>
      </c>
      <c r="K29" s="55">
        <f t="shared" si="0"/>
        <v>2</v>
      </c>
      <c r="L29" s="60">
        <f t="shared" si="1"/>
        <v>10526.4</v>
      </c>
    </row>
    <row r="30" spans="2:12" ht="20.100000000000001" customHeight="1" thickBot="1" x14ac:dyDescent="0.3">
      <c r="B30" s="53" t="s">
        <v>99</v>
      </c>
      <c r="C30" s="55"/>
      <c r="D30" s="60"/>
      <c r="E30" s="55"/>
      <c r="F30" s="60"/>
      <c r="G30" s="55"/>
      <c r="H30" s="60"/>
      <c r="I30" s="55"/>
      <c r="J30" s="60"/>
      <c r="K30" s="55"/>
      <c r="L30" s="60"/>
    </row>
    <row r="31" spans="2:12" ht="20.100000000000001" customHeight="1" thickBot="1" x14ac:dyDescent="0.3">
      <c r="B31" s="53" t="s">
        <v>95</v>
      </c>
      <c r="C31" s="56">
        <f>SUM(C12:C29)</f>
        <v>236</v>
      </c>
      <c r="D31" s="62">
        <f t="shared" ref="D31:J31" si="2">SUM(D12:D29)</f>
        <v>4522290.76</v>
      </c>
      <c r="E31" s="56">
        <f t="shared" si="2"/>
        <v>66</v>
      </c>
      <c r="F31" s="62">
        <f t="shared" si="2"/>
        <v>42493.61</v>
      </c>
      <c r="G31" s="56">
        <f t="shared" si="2"/>
        <v>82</v>
      </c>
      <c r="H31" s="62">
        <f t="shared" si="2"/>
        <v>50047.510000000009</v>
      </c>
      <c r="I31" s="56">
        <f t="shared" si="2"/>
        <v>1084</v>
      </c>
      <c r="J31" s="62">
        <f t="shared" si="2"/>
        <v>14644138.109999998</v>
      </c>
      <c r="K31" s="56">
        <f t="shared" si="0"/>
        <v>1468</v>
      </c>
      <c r="L31" s="62">
        <f t="shared" si="1"/>
        <v>19258969.989999998</v>
      </c>
    </row>
  </sheetData>
  <mergeCells count="5">
    <mergeCell ref="E10:F10"/>
    <mergeCell ref="G10:H10"/>
    <mergeCell ref="C10:D10"/>
    <mergeCell ref="I10:J10"/>
    <mergeCell ref="K10:L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31"/>
  <sheetViews>
    <sheetView showGridLines="0" zoomScaleNormal="100" workbookViewId="0"/>
  </sheetViews>
  <sheetFormatPr baseColWidth="10" defaultColWidth="11.42578125" defaultRowHeight="14.25" x14ac:dyDescent="0.2"/>
  <cols>
    <col min="1" max="1" width="11.42578125" style="31"/>
    <col min="2" max="2" width="37.85546875" style="31" bestFit="1" customWidth="1"/>
    <col min="3" max="12" width="20.7109375" style="31" customWidth="1"/>
    <col min="13" max="13" width="12.85546875" style="31" customWidth="1"/>
    <col min="14" max="14" width="17.42578125" style="31" bestFit="1" customWidth="1"/>
    <col min="15" max="16384" width="11.42578125" style="31"/>
  </cols>
  <sheetData>
    <row r="1" spans="2:12" s="43" customFormat="1" ht="20.25" customHeight="1" x14ac:dyDescent="0.25"/>
    <row r="2" spans="2:12" s="43" customFormat="1" ht="15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7" spans="2:12" x14ac:dyDescent="0.2">
      <c r="B7" s="30"/>
    </row>
    <row r="9" spans="2:12" ht="20.100000000000001" customHeight="1" thickBot="1" x14ac:dyDescent="0.25">
      <c r="B9" s="42"/>
      <c r="C9" s="95" t="s">
        <v>119</v>
      </c>
      <c r="D9" s="96"/>
      <c r="E9" s="95" t="s">
        <v>68</v>
      </c>
      <c r="F9" s="96"/>
      <c r="G9" s="95" t="s">
        <v>69</v>
      </c>
      <c r="H9" s="96"/>
      <c r="I9" s="95" t="s">
        <v>35</v>
      </c>
      <c r="J9" s="96"/>
      <c r="K9" s="95" t="s">
        <v>114</v>
      </c>
      <c r="L9" s="96"/>
    </row>
    <row r="10" spans="2:12" ht="20.100000000000001" customHeight="1" thickBot="1" x14ac:dyDescent="0.25">
      <c r="B10" s="42"/>
      <c r="C10" s="54" t="s">
        <v>96</v>
      </c>
      <c r="D10" s="58" t="s">
        <v>49</v>
      </c>
      <c r="E10" s="54" t="s">
        <v>96</v>
      </c>
      <c r="F10" s="58" t="s">
        <v>49</v>
      </c>
      <c r="G10" s="54" t="s">
        <v>96</v>
      </c>
      <c r="H10" s="58" t="s">
        <v>49</v>
      </c>
      <c r="I10" s="54" t="s">
        <v>96</v>
      </c>
      <c r="J10" s="58" t="s">
        <v>49</v>
      </c>
      <c r="K10" s="54" t="s">
        <v>96</v>
      </c>
      <c r="L10" s="58" t="s">
        <v>49</v>
      </c>
    </row>
    <row r="11" spans="2:12" ht="20.100000000000001" customHeight="1" thickBot="1" x14ac:dyDescent="0.25">
      <c r="B11" s="52" t="s">
        <v>100</v>
      </c>
      <c r="C11" s="55">
        <v>41</v>
      </c>
      <c r="D11" s="60">
        <v>695621.84</v>
      </c>
      <c r="E11" s="55">
        <v>10</v>
      </c>
      <c r="F11" s="60">
        <v>13400.880000000001</v>
      </c>
      <c r="G11" s="55">
        <v>8</v>
      </c>
      <c r="H11" s="60">
        <v>17100.13</v>
      </c>
      <c r="I11" s="55">
        <v>134</v>
      </c>
      <c r="J11" s="60">
        <v>1281212.98</v>
      </c>
      <c r="K11" s="55">
        <f>+C11+E11+G11+I11</f>
        <v>193</v>
      </c>
      <c r="L11" s="60">
        <f>+D11+F11+H11+J11</f>
        <v>2007335.83</v>
      </c>
    </row>
    <row r="12" spans="2:12" ht="20.100000000000001" customHeight="1" thickBot="1" x14ac:dyDescent="0.25">
      <c r="B12" s="52" t="s">
        <v>89</v>
      </c>
      <c r="C12" s="55">
        <v>25</v>
      </c>
      <c r="D12" s="60">
        <v>279536.16000000003</v>
      </c>
      <c r="E12" s="55">
        <v>3</v>
      </c>
      <c r="F12" s="60">
        <v>1189.31</v>
      </c>
      <c r="G12" s="55">
        <v>1</v>
      </c>
      <c r="H12" s="60">
        <v>310.08</v>
      </c>
      <c r="I12" s="55">
        <v>18</v>
      </c>
      <c r="J12" s="60">
        <v>121227.57</v>
      </c>
      <c r="K12" s="55">
        <f t="shared" ref="K12:K30" si="0">+C12+E12+G12+I12</f>
        <v>47</v>
      </c>
      <c r="L12" s="60">
        <f t="shared" ref="L12:L30" si="1">+D12+F12+H12+J12</f>
        <v>402263.12000000005</v>
      </c>
    </row>
    <row r="13" spans="2:12" ht="20.100000000000001" customHeight="1" thickBot="1" x14ac:dyDescent="0.25">
      <c r="B13" s="52" t="s">
        <v>101</v>
      </c>
      <c r="C13" s="55">
        <v>6</v>
      </c>
      <c r="D13" s="60">
        <v>108582.07</v>
      </c>
      <c r="E13" s="55"/>
      <c r="F13" s="60"/>
      <c r="G13" s="55"/>
      <c r="H13" s="60"/>
      <c r="I13" s="55">
        <v>5</v>
      </c>
      <c r="J13" s="60">
        <v>33224.86</v>
      </c>
      <c r="K13" s="55">
        <f t="shared" si="0"/>
        <v>11</v>
      </c>
      <c r="L13" s="60">
        <f t="shared" si="1"/>
        <v>141806.93</v>
      </c>
    </row>
    <row r="14" spans="2:12" ht="20.100000000000001" customHeight="1" thickBot="1" x14ac:dyDescent="0.25">
      <c r="B14" s="52" t="s">
        <v>102</v>
      </c>
      <c r="C14" s="55">
        <v>24</v>
      </c>
      <c r="D14" s="60">
        <v>308122.39</v>
      </c>
      <c r="E14" s="55"/>
      <c r="F14" s="60"/>
      <c r="G14" s="55">
        <v>2</v>
      </c>
      <c r="H14" s="60">
        <v>5301.23</v>
      </c>
      <c r="I14" s="55">
        <v>14</v>
      </c>
      <c r="J14" s="60">
        <v>113404.22</v>
      </c>
      <c r="K14" s="55">
        <f t="shared" si="0"/>
        <v>40</v>
      </c>
      <c r="L14" s="60">
        <f t="shared" si="1"/>
        <v>426827.83999999997</v>
      </c>
    </row>
    <row r="15" spans="2:12" ht="20.100000000000001" customHeight="1" thickBot="1" x14ac:dyDescent="0.25">
      <c r="B15" s="52" t="s">
        <v>90</v>
      </c>
      <c r="C15" s="55">
        <v>22</v>
      </c>
      <c r="D15" s="60">
        <v>377935.27999999997</v>
      </c>
      <c r="E15" s="55">
        <v>6</v>
      </c>
      <c r="F15" s="60">
        <v>8856.0499999999993</v>
      </c>
      <c r="G15" s="55">
        <v>4</v>
      </c>
      <c r="H15" s="60">
        <v>4944.76</v>
      </c>
      <c r="I15" s="55">
        <v>80</v>
      </c>
      <c r="J15" s="60">
        <v>827452.66999999993</v>
      </c>
      <c r="K15" s="55">
        <f t="shared" si="0"/>
        <v>112</v>
      </c>
      <c r="L15" s="60">
        <f t="shared" si="1"/>
        <v>1219188.7599999998</v>
      </c>
    </row>
    <row r="16" spans="2:12" ht="20.100000000000001" customHeight="1" thickBot="1" x14ac:dyDescent="0.25">
      <c r="B16" s="52" t="s">
        <v>91</v>
      </c>
      <c r="C16" s="55">
        <v>0</v>
      </c>
      <c r="D16" s="60">
        <v>0</v>
      </c>
      <c r="E16" s="55"/>
      <c r="F16" s="60"/>
      <c r="G16" s="55"/>
      <c r="H16" s="60"/>
      <c r="I16" s="55">
        <v>1</v>
      </c>
      <c r="J16" s="60">
        <v>5272.08</v>
      </c>
      <c r="K16" s="55">
        <f t="shared" si="0"/>
        <v>1</v>
      </c>
      <c r="L16" s="60">
        <f t="shared" si="1"/>
        <v>5272.08</v>
      </c>
    </row>
    <row r="17" spans="2:16" ht="20.100000000000001" customHeight="1" thickBot="1" x14ac:dyDescent="0.25">
      <c r="B17" s="52" t="s">
        <v>103</v>
      </c>
      <c r="C17" s="55">
        <v>2</v>
      </c>
      <c r="D17" s="60">
        <v>6652.7</v>
      </c>
      <c r="E17" s="55"/>
      <c r="F17" s="60"/>
      <c r="G17" s="55"/>
      <c r="H17" s="60"/>
      <c r="I17" s="55">
        <v>27</v>
      </c>
      <c r="J17" s="60">
        <v>318416.46999999997</v>
      </c>
      <c r="K17" s="55">
        <f t="shared" si="0"/>
        <v>29</v>
      </c>
      <c r="L17" s="60">
        <f t="shared" si="1"/>
        <v>325069.17</v>
      </c>
    </row>
    <row r="18" spans="2:16" ht="20.100000000000001" customHeight="1" thickBot="1" x14ac:dyDescent="0.25">
      <c r="B18" s="52" t="s">
        <v>104</v>
      </c>
      <c r="C18" s="55">
        <v>4</v>
      </c>
      <c r="D18" s="60">
        <v>75411.100000000006</v>
      </c>
      <c r="E18" s="55"/>
      <c r="F18" s="60"/>
      <c r="G18" s="55"/>
      <c r="H18" s="60"/>
      <c r="I18" s="55">
        <v>21</v>
      </c>
      <c r="J18" s="60">
        <v>185946.27</v>
      </c>
      <c r="K18" s="55">
        <f t="shared" si="0"/>
        <v>25</v>
      </c>
      <c r="L18" s="60">
        <f t="shared" si="1"/>
        <v>261357.37</v>
      </c>
    </row>
    <row r="19" spans="2:16" ht="20.100000000000001" customHeight="1" thickBot="1" x14ac:dyDescent="0.25">
      <c r="B19" s="52" t="s">
        <v>92</v>
      </c>
      <c r="C19" s="55">
        <v>94</v>
      </c>
      <c r="D19" s="60">
        <v>1974026.2339999997</v>
      </c>
      <c r="E19" s="55">
        <v>3</v>
      </c>
      <c r="F19" s="60">
        <v>2115.35</v>
      </c>
      <c r="G19" s="55">
        <v>19</v>
      </c>
      <c r="H19" s="60">
        <v>89509.11</v>
      </c>
      <c r="I19" s="55">
        <v>209</v>
      </c>
      <c r="J19" s="60">
        <v>1696004.2999999998</v>
      </c>
      <c r="K19" s="55">
        <f t="shared" si="0"/>
        <v>325</v>
      </c>
      <c r="L19" s="60">
        <f t="shared" si="1"/>
        <v>3761654.9939999999</v>
      </c>
    </row>
    <row r="20" spans="2:16" ht="20.100000000000001" customHeight="1" thickBot="1" x14ac:dyDescent="0.25">
      <c r="B20" s="52" t="s">
        <v>105</v>
      </c>
      <c r="C20" s="55">
        <v>9</v>
      </c>
      <c r="D20" s="60">
        <v>146280.10999999999</v>
      </c>
      <c r="E20" s="55">
        <v>1</v>
      </c>
      <c r="F20" s="60">
        <v>600</v>
      </c>
      <c r="G20" s="55"/>
      <c r="H20" s="60"/>
      <c r="I20" s="55">
        <v>136</v>
      </c>
      <c r="J20" s="60">
        <v>750556.44</v>
      </c>
      <c r="K20" s="55">
        <f t="shared" si="0"/>
        <v>146</v>
      </c>
      <c r="L20" s="60">
        <f t="shared" si="1"/>
        <v>897436.54999999993</v>
      </c>
    </row>
    <row r="21" spans="2:16" ht="20.100000000000001" customHeight="1" thickBot="1" x14ac:dyDescent="0.25">
      <c r="B21" s="52" t="s">
        <v>93</v>
      </c>
      <c r="C21" s="55">
        <v>34</v>
      </c>
      <c r="D21" s="60">
        <v>249343.61</v>
      </c>
      <c r="E21" s="55">
        <v>9</v>
      </c>
      <c r="F21" s="60">
        <v>7655.58</v>
      </c>
      <c r="G21" s="55">
        <v>6</v>
      </c>
      <c r="H21" s="60">
        <v>2861.7</v>
      </c>
      <c r="I21" s="55">
        <v>27</v>
      </c>
      <c r="J21" s="60">
        <v>201928.34999999998</v>
      </c>
      <c r="K21" s="55">
        <f t="shared" si="0"/>
        <v>76</v>
      </c>
      <c r="L21" s="60">
        <f t="shared" si="1"/>
        <v>461789.24</v>
      </c>
    </row>
    <row r="22" spans="2:16" ht="20.100000000000001" customHeight="1" thickBot="1" x14ac:dyDescent="0.25">
      <c r="B22" s="52" t="s">
        <v>94</v>
      </c>
      <c r="C22" s="55">
        <v>20</v>
      </c>
      <c r="D22" s="60">
        <v>229200.11000000002</v>
      </c>
      <c r="E22" s="55"/>
      <c r="F22" s="60"/>
      <c r="G22" s="55">
        <v>3</v>
      </c>
      <c r="H22" s="60">
        <v>2325.2600000000002</v>
      </c>
      <c r="I22" s="55">
        <v>42</v>
      </c>
      <c r="J22" s="60">
        <v>373068.44</v>
      </c>
      <c r="K22" s="55">
        <f t="shared" si="0"/>
        <v>65</v>
      </c>
      <c r="L22" s="60">
        <f t="shared" si="1"/>
        <v>604593.81000000006</v>
      </c>
    </row>
    <row r="23" spans="2:16" ht="20.100000000000001" customHeight="1" thickBot="1" x14ac:dyDescent="0.25">
      <c r="B23" s="52" t="s">
        <v>106</v>
      </c>
      <c r="C23" s="55">
        <v>52</v>
      </c>
      <c r="D23" s="60">
        <v>941767.49</v>
      </c>
      <c r="E23" s="55">
        <v>3</v>
      </c>
      <c r="F23" s="60">
        <v>1185</v>
      </c>
      <c r="G23" s="55">
        <v>15</v>
      </c>
      <c r="H23" s="60">
        <v>17218.759999999998</v>
      </c>
      <c r="I23" s="55">
        <v>176</v>
      </c>
      <c r="J23" s="60">
        <v>2585317</v>
      </c>
      <c r="K23" s="55">
        <f t="shared" si="0"/>
        <v>246</v>
      </c>
      <c r="L23" s="60">
        <f t="shared" si="1"/>
        <v>3545488.25</v>
      </c>
    </row>
    <row r="24" spans="2:16" ht="20.100000000000001" customHeight="1" thickBot="1" x14ac:dyDescent="0.25">
      <c r="B24" s="52" t="s">
        <v>107</v>
      </c>
      <c r="C24" s="55">
        <v>0</v>
      </c>
      <c r="D24" s="60">
        <v>0</v>
      </c>
      <c r="E24" s="55"/>
      <c r="F24" s="60"/>
      <c r="G24" s="55">
        <v>1</v>
      </c>
      <c r="H24" s="60">
        <v>301.24</v>
      </c>
      <c r="I24" s="55">
        <v>10</v>
      </c>
      <c r="J24" s="60">
        <v>65243.31</v>
      </c>
      <c r="K24" s="55">
        <f t="shared" si="0"/>
        <v>11</v>
      </c>
      <c r="L24" s="60">
        <f t="shared" si="1"/>
        <v>65544.55</v>
      </c>
    </row>
    <row r="25" spans="2:16" ht="20.100000000000001" customHeight="1" thickBot="1" x14ac:dyDescent="0.25">
      <c r="B25" s="52" t="s">
        <v>108</v>
      </c>
      <c r="C25" s="55">
        <v>0</v>
      </c>
      <c r="D25" s="60">
        <v>0</v>
      </c>
      <c r="E25" s="55"/>
      <c r="F25" s="60"/>
      <c r="G25" s="55">
        <v>1</v>
      </c>
      <c r="H25" s="60">
        <v>913.61</v>
      </c>
      <c r="I25" s="55">
        <v>4</v>
      </c>
      <c r="J25" s="60">
        <v>9520.8799999999992</v>
      </c>
      <c r="K25" s="55">
        <f t="shared" si="0"/>
        <v>5</v>
      </c>
      <c r="L25" s="60">
        <f t="shared" si="1"/>
        <v>10434.49</v>
      </c>
    </row>
    <row r="26" spans="2:16" ht="20.100000000000001" customHeight="1" thickBot="1" x14ac:dyDescent="0.25">
      <c r="B26" s="52" t="s">
        <v>109</v>
      </c>
      <c r="C26" s="55">
        <v>7</v>
      </c>
      <c r="D26" s="60">
        <v>49097.54</v>
      </c>
      <c r="E26" s="55"/>
      <c r="F26" s="60"/>
      <c r="G26" s="55">
        <v>2</v>
      </c>
      <c r="H26" s="60">
        <v>656.03</v>
      </c>
      <c r="I26" s="55">
        <v>13</v>
      </c>
      <c r="J26" s="60">
        <v>145217.79999999999</v>
      </c>
      <c r="K26" s="55">
        <f t="shared" si="0"/>
        <v>22</v>
      </c>
      <c r="L26" s="60">
        <f t="shared" si="1"/>
        <v>194971.37</v>
      </c>
    </row>
    <row r="27" spans="2:16" ht="20.100000000000001" customHeight="1" thickBot="1" x14ac:dyDescent="0.25">
      <c r="B27" s="52" t="s">
        <v>110</v>
      </c>
      <c r="C27" s="55">
        <v>0</v>
      </c>
      <c r="D27" s="60">
        <v>0</v>
      </c>
      <c r="E27" s="55"/>
      <c r="F27" s="60"/>
      <c r="G27" s="55"/>
      <c r="H27" s="60"/>
      <c r="I27" s="55">
        <v>2</v>
      </c>
      <c r="J27" s="60">
        <v>3200.55</v>
      </c>
      <c r="K27" s="55">
        <f t="shared" si="0"/>
        <v>2</v>
      </c>
      <c r="L27" s="60">
        <f t="shared" si="1"/>
        <v>3200.55</v>
      </c>
    </row>
    <row r="28" spans="2:16" ht="20.100000000000001" customHeight="1" thickBot="1" x14ac:dyDescent="0.25">
      <c r="B28" s="52" t="s">
        <v>98</v>
      </c>
      <c r="C28" s="55">
        <v>0</v>
      </c>
      <c r="D28" s="60">
        <v>0</v>
      </c>
      <c r="E28" s="55"/>
      <c r="F28" s="60"/>
      <c r="G28" s="55"/>
      <c r="H28" s="60"/>
      <c r="I28" s="55">
        <v>3</v>
      </c>
      <c r="J28" s="60">
        <v>15079.69</v>
      </c>
      <c r="K28" s="55">
        <f t="shared" si="0"/>
        <v>3</v>
      </c>
      <c r="L28" s="60">
        <f t="shared" si="1"/>
        <v>15079.69</v>
      </c>
    </row>
    <row r="29" spans="2:16" customFormat="1" ht="20.100000000000001" customHeight="1" thickBot="1" x14ac:dyDescent="0.3">
      <c r="B29" s="53" t="s">
        <v>99</v>
      </c>
      <c r="C29" s="55">
        <v>2</v>
      </c>
      <c r="D29" s="60">
        <v>44250.01</v>
      </c>
      <c r="E29" s="55"/>
      <c r="F29" s="60"/>
      <c r="G29" s="55"/>
      <c r="H29" s="60"/>
      <c r="I29" s="55"/>
      <c r="J29" s="60"/>
      <c r="K29" s="55">
        <f t="shared" si="0"/>
        <v>2</v>
      </c>
      <c r="L29" s="60">
        <f t="shared" si="1"/>
        <v>44250.01</v>
      </c>
    </row>
    <row r="30" spans="2:16" customFormat="1" ht="20.100000000000001" customHeight="1" thickBot="1" x14ac:dyDescent="0.3">
      <c r="B30" s="53" t="s">
        <v>95</v>
      </c>
      <c r="C30" s="56">
        <v>342</v>
      </c>
      <c r="D30" s="62">
        <v>5485826.6439999994</v>
      </c>
      <c r="E30" s="56">
        <f t="shared" ref="E30:J30" si="2">SUM(E11:E29)</f>
        <v>35</v>
      </c>
      <c r="F30" s="62">
        <f t="shared" si="2"/>
        <v>35002.17</v>
      </c>
      <c r="G30" s="56">
        <f t="shared" si="2"/>
        <v>62</v>
      </c>
      <c r="H30" s="62">
        <f t="shared" si="2"/>
        <v>141441.90999999997</v>
      </c>
      <c r="I30" s="56">
        <f t="shared" si="2"/>
        <v>922</v>
      </c>
      <c r="J30" s="62">
        <f t="shared" si="2"/>
        <v>8731293.8800000008</v>
      </c>
      <c r="K30" s="56">
        <f t="shared" si="0"/>
        <v>1361</v>
      </c>
      <c r="L30" s="62">
        <f t="shared" si="1"/>
        <v>14393564.604</v>
      </c>
    </row>
    <row r="31" spans="2:16" x14ac:dyDescent="0.2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</sheetData>
  <mergeCells count="5">
    <mergeCell ref="K9:L9"/>
    <mergeCell ref="E9:F9"/>
    <mergeCell ref="G9:H9"/>
    <mergeCell ref="I9:J9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31"/>
  <sheetViews>
    <sheetView showGridLines="0" workbookViewId="0"/>
  </sheetViews>
  <sheetFormatPr baseColWidth="10" defaultRowHeight="15" x14ac:dyDescent="0.25"/>
  <cols>
    <col min="2" max="2" width="38" customWidth="1"/>
    <col min="3" max="8" width="20.7109375" customWidth="1"/>
  </cols>
  <sheetData>
    <row r="1" spans="2:8" s="43" customFormat="1" ht="20.25" customHeight="1" x14ac:dyDescent="0.25"/>
    <row r="2" spans="2:8" s="43" customFormat="1" x14ac:dyDescent="0.25"/>
    <row r="3" spans="2:8" s="43" customFormat="1" ht="27" customHeight="1" x14ac:dyDescent="0.25">
      <c r="C3" s="47"/>
      <c r="E3" s="48"/>
      <c r="F3" s="49"/>
    </row>
    <row r="4" spans="2:8" s="43" customFormat="1" ht="27" customHeight="1" x14ac:dyDescent="0.25">
      <c r="C4" s="47"/>
      <c r="E4" s="48"/>
      <c r="F4" s="49"/>
    </row>
    <row r="5" spans="2:8" s="43" customFormat="1" ht="27" customHeight="1" x14ac:dyDescent="0.25">
      <c r="C5" s="47"/>
      <c r="E5" s="48"/>
      <c r="F5" s="49"/>
    </row>
    <row r="6" spans="2:8" s="43" customFormat="1" ht="27" customHeight="1" x14ac:dyDescent="0.25">
      <c r="C6" s="47"/>
      <c r="E6" s="48"/>
      <c r="F6" s="49"/>
    </row>
    <row r="7" spans="2:8" x14ac:dyDescent="0.25">
      <c r="B7" s="30"/>
    </row>
    <row r="10" spans="2:8" ht="20.100000000000001" customHeight="1" thickBot="1" x14ac:dyDescent="0.3">
      <c r="B10" s="42"/>
      <c r="C10" s="95" t="s">
        <v>67</v>
      </c>
      <c r="D10" s="96"/>
      <c r="E10" s="95" t="s">
        <v>35</v>
      </c>
      <c r="F10" s="96"/>
      <c r="G10" s="95" t="s">
        <v>114</v>
      </c>
      <c r="H10" s="96"/>
    </row>
    <row r="11" spans="2:8" ht="20.100000000000001" customHeight="1" thickBot="1" x14ac:dyDescent="0.3">
      <c r="B11" s="42"/>
      <c r="C11" s="54" t="s">
        <v>96</v>
      </c>
      <c r="D11" s="58" t="s">
        <v>49</v>
      </c>
      <c r="E11" s="54" t="s">
        <v>96</v>
      </c>
      <c r="F11" s="58" t="s">
        <v>49</v>
      </c>
      <c r="G11" s="54" t="s">
        <v>96</v>
      </c>
      <c r="H11" s="58" t="s">
        <v>49</v>
      </c>
    </row>
    <row r="12" spans="2:8" ht="20.100000000000001" customHeight="1" thickBot="1" x14ac:dyDescent="0.3">
      <c r="B12" s="52" t="s">
        <v>100</v>
      </c>
      <c r="C12" s="55">
        <v>41</v>
      </c>
      <c r="D12" s="60">
        <v>552429.55000000005</v>
      </c>
      <c r="E12" s="55">
        <v>102</v>
      </c>
      <c r="F12" s="60">
        <v>2104320.9270000001</v>
      </c>
      <c r="G12" s="55">
        <f>+C12+E12</f>
        <v>143</v>
      </c>
      <c r="H12" s="60">
        <f>+D12+F12</f>
        <v>2656750.477</v>
      </c>
    </row>
    <row r="13" spans="2:8" ht="20.100000000000001" customHeight="1" thickBot="1" x14ac:dyDescent="0.3">
      <c r="B13" s="52" t="s">
        <v>89</v>
      </c>
      <c r="C13" s="55">
        <v>23</v>
      </c>
      <c r="D13" s="60">
        <v>141881.60999999999</v>
      </c>
      <c r="E13" s="55">
        <v>4</v>
      </c>
      <c r="F13" s="60">
        <v>34744.699999999997</v>
      </c>
      <c r="G13" s="55">
        <f t="shared" ref="G13:G31" si="0">+C13+E13</f>
        <v>27</v>
      </c>
      <c r="H13" s="60">
        <f t="shared" ref="H13:H31" si="1">+D13+F13</f>
        <v>176626.31</v>
      </c>
    </row>
    <row r="14" spans="2:8" ht="20.100000000000001" customHeight="1" thickBot="1" x14ac:dyDescent="0.3">
      <c r="B14" s="52" t="s">
        <v>101</v>
      </c>
      <c r="C14" s="55">
        <v>2</v>
      </c>
      <c r="D14" s="60">
        <v>1202.6199999999999</v>
      </c>
      <c r="E14" s="55">
        <v>16</v>
      </c>
      <c r="F14" s="60">
        <v>134962.53</v>
      </c>
      <c r="G14" s="55">
        <f t="shared" si="0"/>
        <v>18</v>
      </c>
      <c r="H14" s="60">
        <f t="shared" si="1"/>
        <v>136165.15</v>
      </c>
    </row>
    <row r="15" spans="2:8" ht="20.100000000000001" customHeight="1" thickBot="1" x14ac:dyDescent="0.3">
      <c r="B15" s="52" t="s">
        <v>102</v>
      </c>
      <c r="C15" s="55">
        <v>19</v>
      </c>
      <c r="D15" s="60">
        <v>225819.99</v>
      </c>
      <c r="E15" s="55">
        <v>14</v>
      </c>
      <c r="F15" s="60">
        <v>146746.21</v>
      </c>
      <c r="G15" s="55">
        <f t="shared" si="0"/>
        <v>33</v>
      </c>
      <c r="H15" s="60">
        <f t="shared" si="1"/>
        <v>372566.19999999995</v>
      </c>
    </row>
    <row r="16" spans="2:8" ht="20.100000000000001" customHeight="1" thickBot="1" x14ac:dyDescent="0.3">
      <c r="B16" s="52" t="s">
        <v>90</v>
      </c>
      <c r="C16" s="55">
        <v>18</v>
      </c>
      <c r="D16" s="60">
        <v>221728.97</v>
      </c>
      <c r="E16" s="55">
        <v>137</v>
      </c>
      <c r="F16" s="60">
        <v>2225201.4300000002</v>
      </c>
      <c r="G16" s="55">
        <f t="shared" si="0"/>
        <v>155</v>
      </c>
      <c r="H16" s="60">
        <f t="shared" si="1"/>
        <v>2446930.4000000004</v>
      </c>
    </row>
    <row r="17" spans="2:8" ht="20.100000000000001" customHeight="1" thickBot="1" x14ac:dyDescent="0.3">
      <c r="B17" s="52" t="s">
        <v>91</v>
      </c>
      <c r="C17" s="55">
        <v>2</v>
      </c>
      <c r="D17" s="60">
        <v>28268.03</v>
      </c>
      <c r="E17" s="55">
        <v>3</v>
      </c>
      <c r="F17" s="60">
        <v>25681.18</v>
      </c>
      <c r="G17" s="55">
        <f>+C17+E17</f>
        <v>5</v>
      </c>
      <c r="H17" s="60">
        <f>+D17+F17</f>
        <v>53949.21</v>
      </c>
    </row>
    <row r="18" spans="2:8" ht="20.100000000000001" customHeight="1" thickBot="1" x14ac:dyDescent="0.3">
      <c r="B18" s="52" t="s">
        <v>103</v>
      </c>
      <c r="C18" s="55">
        <v>2</v>
      </c>
      <c r="D18" s="60">
        <v>1771.43</v>
      </c>
      <c r="E18" s="55">
        <v>28</v>
      </c>
      <c r="F18" s="60">
        <v>312347.7</v>
      </c>
      <c r="G18" s="55">
        <f t="shared" si="0"/>
        <v>30</v>
      </c>
      <c r="H18" s="60">
        <f t="shared" si="1"/>
        <v>314119.13</v>
      </c>
    </row>
    <row r="19" spans="2:8" ht="20.100000000000001" customHeight="1" thickBot="1" x14ac:dyDescent="0.3">
      <c r="B19" s="52" t="s">
        <v>104</v>
      </c>
      <c r="C19" s="55">
        <v>1</v>
      </c>
      <c r="D19" s="60">
        <v>12381.24</v>
      </c>
      <c r="E19" s="55">
        <v>22</v>
      </c>
      <c r="F19" s="60">
        <v>252969.67000000004</v>
      </c>
      <c r="G19" s="55">
        <f t="shared" si="0"/>
        <v>23</v>
      </c>
      <c r="H19" s="60">
        <f t="shared" si="1"/>
        <v>265350.91000000003</v>
      </c>
    </row>
    <row r="20" spans="2:8" ht="20.100000000000001" customHeight="1" thickBot="1" x14ac:dyDescent="0.3">
      <c r="B20" s="52" t="s">
        <v>92</v>
      </c>
      <c r="C20" s="55">
        <v>56</v>
      </c>
      <c r="D20" s="60">
        <v>374374.60000000003</v>
      </c>
      <c r="E20" s="55">
        <v>508</v>
      </c>
      <c r="F20" s="60">
        <v>3625966.3499999996</v>
      </c>
      <c r="G20" s="55">
        <f t="shared" si="0"/>
        <v>564</v>
      </c>
      <c r="H20" s="60">
        <f t="shared" si="1"/>
        <v>4000340.9499999997</v>
      </c>
    </row>
    <row r="21" spans="2:8" ht="20.100000000000001" customHeight="1" thickBot="1" x14ac:dyDescent="0.3">
      <c r="B21" s="52" t="s">
        <v>105</v>
      </c>
      <c r="C21" s="55">
        <v>5</v>
      </c>
      <c r="D21" s="60">
        <v>37889.67</v>
      </c>
      <c r="E21" s="55">
        <v>256</v>
      </c>
      <c r="F21" s="60">
        <v>1725858.585</v>
      </c>
      <c r="G21" s="55">
        <f t="shared" si="0"/>
        <v>261</v>
      </c>
      <c r="H21" s="60">
        <f t="shared" si="1"/>
        <v>1763748.2549999999</v>
      </c>
    </row>
    <row r="22" spans="2:8" ht="20.100000000000001" customHeight="1" thickBot="1" x14ac:dyDescent="0.3">
      <c r="B22" s="52" t="s">
        <v>93</v>
      </c>
      <c r="C22" s="55">
        <v>29</v>
      </c>
      <c r="D22" s="60">
        <v>315938.74</v>
      </c>
      <c r="E22" s="55">
        <v>51</v>
      </c>
      <c r="F22" s="60">
        <v>346954.75</v>
      </c>
      <c r="G22" s="55">
        <f t="shared" si="0"/>
        <v>80</v>
      </c>
      <c r="H22" s="60">
        <f t="shared" si="1"/>
        <v>662893.49</v>
      </c>
    </row>
    <row r="23" spans="2:8" ht="20.100000000000001" customHeight="1" thickBot="1" x14ac:dyDescent="0.3">
      <c r="B23" s="52" t="s">
        <v>94</v>
      </c>
      <c r="C23" s="55">
        <v>8</v>
      </c>
      <c r="D23" s="60">
        <v>25863.61</v>
      </c>
      <c r="E23" s="55">
        <v>113</v>
      </c>
      <c r="F23" s="60">
        <v>988588.97</v>
      </c>
      <c r="G23" s="55">
        <f t="shared" si="0"/>
        <v>121</v>
      </c>
      <c r="H23" s="60">
        <f t="shared" si="1"/>
        <v>1014452.58</v>
      </c>
    </row>
    <row r="24" spans="2:8" ht="20.100000000000001" customHeight="1" thickBot="1" x14ac:dyDescent="0.3">
      <c r="B24" s="52" t="s">
        <v>106</v>
      </c>
      <c r="C24" s="55">
        <v>66</v>
      </c>
      <c r="D24" s="60">
        <v>1666271.43</v>
      </c>
      <c r="E24" s="55">
        <v>70</v>
      </c>
      <c r="F24" s="60">
        <v>1348491.93</v>
      </c>
      <c r="G24" s="55">
        <f t="shared" si="0"/>
        <v>136</v>
      </c>
      <c r="H24" s="60">
        <f t="shared" si="1"/>
        <v>3014763.36</v>
      </c>
    </row>
    <row r="25" spans="2:8" ht="20.100000000000001" customHeight="1" thickBot="1" x14ac:dyDescent="0.3">
      <c r="B25" s="52" t="s">
        <v>107</v>
      </c>
      <c r="C25" s="55">
        <v>3</v>
      </c>
      <c r="D25" s="60">
        <v>33924.620000000003</v>
      </c>
      <c r="E25" s="55">
        <v>22</v>
      </c>
      <c r="F25" s="60">
        <v>207448.71</v>
      </c>
      <c r="G25" s="55">
        <f t="shared" si="0"/>
        <v>25</v>
      </c>
      <c r="H25" s="60">
        <f t="shared" si="1"/>
        <v>241373.33</v>
      </c>
    </row>
    <row r="26" spans="2:8" ht="20.100000000000001" customHeight="1" thickBot="1" x14ac:dyDescent="0.3">
      <c r="B26" s="52" t="s">
        <v>108</v>
      </c>
      <c r="C26" s="55">
        <v>1</v>
      </c>
      <c r="D26" s="60">
        <v>8925.15</v>
      </c>
      <c r="E26" s="55">
        <v>3</v>
      </c>
      <c r="F26" s="60">
        <v>6340.09</v>
      </c>
      <c r="G26" s="55">
        <f t="shared" si="0"/>
        <v>4</v>
      </c>
      <c r="H26" s="60">
        <f t="shared" si="1"/>
        <v>15265.24</v>
      </c>
    </row>
    <row r="27" spans="2:8" ht="20.100000000000001" customHeight="1" thickBot="1" x14ac:dyDescent="0.3">
      <c r="B27" s="52" t="s">
        <v>109</v>
      </c>
      <c r="C27" s="55">
        <v>4</v>
      </c>
      <c r="D27" s="60">
        <v>56683.839999999997</v>
      </c>
      <c r="E27" s="55">
        <v>48</v>
      </c>
      <c r="F27" s="60">
        <v>961852.24</v>
      </c>
      <c r="G27" s="55">
        <f t="shared" si="0"/>
        <v>52</v>
      </c>
      <c r="H27" s="60">
        <f t="shared" si="1"/>
        <v>1018536.08</v>
      </c>
    </row>
    <row r="28" spans="2:8" ht="20.100000000000001" customHeight="1" thickBot="1" x14ac:dyDescent="0.3">
      <c r="B28" s="52" t="s">
        <v>110</v>
      </c>
      <c r="C28" s="55">
        <v>0</v>
      </c>
      <c r="D28" s="60">
        <v>0</v>
      </c>
      <c r="E28" s="55">
        <v>3</v>
      </c>
      <c r="F28" s="60">
        <v>18522.740000000002</v>
      </c>
      <c r="G28" s="55">
        <f t="shared" si="0"/>
        <v>3</v>
      </c>
      <c r="H28" s="60">
        <f t="shared" si="1"/>
        <v>18522.740000000002</v>
      </c>
    </row>
    <row r="29" spans="2:8" ht="20.100000000000001" customHeight="1" thickBot="1" x14ac:dyDescent="0.3">
      <c r="B29" s="52" t="s">
        <v>98</v>
      </c>
      <c r="C29" s="55">
        <v>1</v>
      </c>
      <c r="D29" s="60">
        <v>510.3</v>
      </c>
      <c r="E29" s="55"/>
      <c r="F29" s="60"/>
      <c r="G29" s="55">
        <f>+C29+E29</f>
        <v>1</v>
      </c>
      <c r="H29" s="60">
        <f>+D29+F29</f>
        <v>510.3</v>
      </c>
    </row>
    <row r="30" spans="2:8" ht="20.100000000000001" customHeight="1" thickBot="1" x14ac:dyDescent="0.3">
      <c r="B30" s="53" t="s">
        <v>99</v>
      </c>
      <c r="C30" s="55">
        <v>0</v>
      </c>
      <c r="D30" s="60">
        <v>0</v>
      </c>
      <c r="E30" s="55">
        <v>1</v>
      </c>
      <c r="F30" s="60">
        <v>7466.55</v>
      </c>
      <c r="G30" s="55">
        <f t="shared" si="0"/>
        <v>1</v>
      </c>
      <c r="H30" s="60">
        <f t="shared" si="1"/>
        <v>7466.55</v>
      </c>
    </row>
    <row r="31" spans="2:8" ht="20.100000000000001" customHeight="1" thickBot="1" x14ac:dyDescent="0.3">
      <c r="B31" s="53" t="s">
        <v>95</v>
      </c>
      <c r="C31" s="56">
        <v>281</v>
      </c>
      <c r="D31" s="62">
        <v>3705865.4000000004</v>
      </c>
      <c r="E31" s="56">
        <f>SUM(E12:E30)</f>
        <v>1401</v>
      </c>
      <c r="F31" s="62">
        <f>SUM(F12:F30)</f>
        <v>14474465.262000004</v>
      </c>
      <c r="G31" s="56">
        <f t="shared" si="0"/>
        <v>1682</v>
      </c>
      <c r="H31" s="62">
        <f t="shared" si="1"/>
        <v>18180330.662000004</v>
      </c>
    </row>
  </sheetData>
  <mergeCells count="3">
    <mergeCell ref="C10:D10"/>
    <mergeCell ref="E10:F10"/>
    <mergeCell ref="G10:H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30"/>
  <sheetViews>
    <sheetView showGridLines="0" topLeftCell="A4" workbookViewId="0"/>
  </sheetViews>
  <sheetFormatPr baseColWidth="10" defaultRowHeight="15" x14ac:dyDescent="0.25"/>
  <cols>
    <col min="2" max="2" width="37.7109375" customWidth="1"/>
    <col min="3" max="10" width="20.7109375" customWidth="1"/>
  </cols>
  <sheetData>
    <row r="1" spans="2:10" s="43" customFormat="1" ht="20.25" customHeight="1" x14ac:dyDescent="0.25"/>
    <row r="2" spans="2:10" s="43" customFormat="1" x14ac:dyDescent="0.25"/>
    <row r="3" spans="2:10" s="43" customFormat="1" ht="27" customHeight="1" x14ac:dyDescent="0.25">
      <c r="C3" s="47"/>
      <c r="E3" s="48"/>
      <c r="F3" s="49"/>
    </row>
    <row r="4" spans="2:10" s="43" customFormat="1" ht="27" customHeight="1" x14ac:dyDescent="0.25">
      <c r="C4" s="47"/>
      <c r="E4" s="48"/>
      <c r="F4" s="49"/>
    </row>
    <row r="5" spans="2:10" s="43" customFormat="1" ht="27" customHeight="1" x14ac:dyDescent="0.25">
      <c r="C5" s="47"/>
      <c r="E5" s="48"/>
      <c r="F5" s="49"/>
    </row>
    <row r="6" spans="2:10" s="43" customFormat="1" ht="27" customHeight="1" x14ac:dyDescent="0.25">
      <c r="C6" s="47"/>
      <c r="E6" s="48"/>
      <c r="F6" s="49"/>
    </row>
    <row r="9" spans="2:10" ht="20.100000000000001" customHeight="1" thickBot="1" x14ac:dyDescent="0.3">
      <c r="B9" s="42"/>
      <c r="C9" s="95" t="s">
        <v>35</v>
      </c>
      <c r="D9" s="96"/>
      <c r="E9" s="95" t="s">
        <v>2</v>
      </c>
      <c r="F9" s="96"/>
      <c r="G9" s="95" t="s">
        <v>33</v>
      </c>
      <c r="H9" s="96"/>
      <c r="I9" s="95" t="s">
        <v>114</v>
      </c>
      <c r="J9" s="96"/>
    </row>
    <row r="10" spans="2:10" ht="20.100000000000001" customHeight="1" thickBot="1" x14ac:dyDescent="0.3">
      <c r="B10" s="42"/>
      <c r="C10" s="54" t="s">
        <v>96</v>
      </c>
      <c r="D10" s="58" t="s">
        <v>49</v>
      </c>
      <c r="E10" s="54" t="s">
        <v>96</v>
      </c>
      <c r="F10" s="58" t="s">
        <v>49</v>
      </c>
      <c r="G10" s="54" t="s">
        <v>96</v>
      </c>
      <c r="H10" s="58" t="s">
        <v>49</v>
      </c>
      <c r="I10" s="54" t="s">
        <v>96</v>
      </c>
      <c r="J10" s="58" t="s">
        <v>49</v>
      </c>
    </row>
    <row r="11" spans="2:10" ht="20.100000000000001" customHeight="1" thickBot="1" x14ac:dyDescent="0.3">
      <c r="B11" s="52" t="s">
        <v>100</v>
      </c>
      <c r="C11" s="55">
        <v>63</v>
      </c>
      <c r="D11" s="55">
        <v>625101.65</v>
      </c>
      <c r="E11" s="55">
        <v>60</v>
      </c>
      <c r="F11" s="55">
        <v>653672.64</v>
      </c>
      <c r="G11" s="55">
        <v>1</v>
      </c>
      <c r="H11" s="55">
        <v>239.24</v>
      </c>
      <c r="I11" s="55">
        <f>C11+E11+G11</f>
        <v>124</v>
      </c>
      <c r="J11" s="55">
        <f>D11+F11+H11</f>
        <v>1279013.53</v>
      </c>
    </row>
    <row r="12" spans="2:10" ht="20.100000000000001" customHeight="1" thickBot="1" x14ac:dyDescent="0.3">
      <c r="B12" s="52" t="s">
        <v>89</v>
      </c>
      <c r="C12" s="55">
        <v>4</v>
      </c>
      <c r="D12" s="55">
        <v>18740.39</v>
      </c>
      <c r="E12" s="55">
        <v>14</v>
      </c>
      <c r="F12" s="55">
        <v>97522.55</v>
      </c>
      <c r="G12" s="55"/>
      <c r="H12" s="55"/>
      <c r="I12" s="55">
        <f t="shared" ref="I12:I29" si="0">C12+E12+G12</f>
        <v>18</v>
      </c>
      <c r="J12" s="55">
        <f t="shared" ref="J12:J29" si="1">D12+F12+H12</f>
        <v>116262.94</v>
      </c>
    </row>
    <row r="13" spans="2:10" ht="20.100000000000001" customHeight="1" thickBot="1" x14ac:dyDescent="0.3">
      <c r="B13" s="52" t="s">
        <v>101</v>
      </c>
      <c r="C13" s="55">
        <v>26</v>
      </c>
      <c r="D13" s="55">
        <v>310839.65999999997</v>
      </c>
      <c r="E13" s="55">
        <v>5</v>
      </c>
      <c r="F13" s="55">
        <v>29917.67</v>
      </c>
      <c r="G13" s="55">
        <v>1</v>
      </c>
      <c r="H13" s="55">
        <v>1596.67</v>
      </c>
      <c r="I13" s="55">
        <f t="shared" si="0"/>
        <v>32</v>
      </c>
      <c r="J13" s="55">
        <f t="shared" si="1"/>
        <v>342353.99999999994</v>
      </c>
    </row>
    <row r="14" spans="2:10" ht="20.100000000000001" customHeight="1" thickBot="1" x14ac:dyDescent="0.3">
      <c r="B14" s="52" t="s">
        <v>102</v>
      </c>
      <c r="C14" s="55">
        <v>15</v>
      </c>
      <c r="D14" s="55">
        <v>142606.53</v>
      </c>
      <c r="E14" s="55">
        <v>11</v>
      </c>
      <c r="F14" s="55">
        <v>72455.95</v>
      </c>
      <c r="G14" s="55"/>
      <c r="H14" s="55"/>
      <c r="I14" s="55">
        <f t="shared" si="0"/>
        <v>26</v>
      </c>
      <c r="J14" s="55">
        <f t="shared" si="1"/>
        <v>215062.47999999998</v>
      </c>
    </row>
    <row r="15" spans="2:10" ht="20.100000000000001" customHeight="1" thickBot="1" x14ac:dyDescent="0.3">
      <c r="B15" s="52" t="s">
        <v>90</v>
      </c>
      <c r="C15" s="55">
        <v>356</v>
      </c>
      <c r="D15" s="55">
        <v>3526282.8</v>
      </c>
      <c r="E15" s="55">
        <v>19</v>
      </c>
      <c r="F15" s="55">
        <v>57747.740000000005</v>
      </c>
      <c r="G15" s="55"/>
      <c r="H15" s="55"/>
      <c r="I15" s="55">
        <f t="shared" si="0"/>
        <v>375</v>
      </c>
      <c r="J15" s="55">
        <f t="shared" si="1"/>
        <v>3584030.54</v>
      </c>
    </row>
    <row r="16" spans="2:10" ht="20.100000000000001" customHeight="1" thickBot="1" x14ac:dyDescent="0.3">
      <c r="B16" s="52" t="s">
        <v>91</v>
      </c>
      <c r="C16" s="55">
        <v>5</v>
      </c>
      <c r="D16" s="55">
        <v>43860.09</v>
      </c>
      <c r="E16" s="55">
        <v>1</v>
      </c>
      <c r="F16" s="55">
        <v>28316.95</v>
      </c>
      <c r="G16" s="55"/>
      <c r="H16" s="55"/>
      <c r="I16" s="55">
        <f t="shared" si="0"/>
        <v>6</v>
      </c>
      <c r="J16" s="55">
        <f t="shared" si="1"/>
        <v>72177.039999999994</v>
      </c>
    </row>
    <row r="17" spans="2:10" ht="20.100000000000001" customHeight="1" thickBot="1" x14ac:dyDescent="0.3">
      <c r="B17" s="52" t="s">
        <v>103</v>
      </c>
      <c r="C17" s="55">
        <v>13</v>
      </c>
      <c r="D17" s="55">
        <v>130016.62000000001</v>
      </c>
      <c r="E17" s="55">
        <v>10</v>
      </c>
      <c r="F17" s="55">
        <v>83889.33</v>
      </c>
      <c r="G17" s="55"/>
      <c r="H17" s="55"/>
      <c r="I17" s="55">
        <f t="shared" si="0"/>
        <v>23</v>
      </c>
      <c r="J17" s="55">
        <f t="shared" si="1"/>
        <v>213905.95</v>
      </c>
    </row>
    <row r="18" spans="2:10" ht="20.100000000000001" customHeight="1" thickBot="1" x14ac:dyDescent="0.3">
      <c r="B18" s="52" t="s">
        <v>104</v>
      </c>
      <c r="C18" s="55">
        <v>17</v>
      </c>
      <c r="D18" s="55">
        <v>186711.88</v>
      </c>
      <c r="E18" s="55">
        <v>6</v>
      </c>
      <c r="F18" s="55">
        <v>22365.07</v>
      </c>
      <c r="G18" s="55"/>
      <c r="H18" s="55"/>
      <c r="I18" s="55">
        <f t="shared" si="0"/>
        <v>23</v>
      </c>
      <c r="J18" s="55">
        <f t="shared" si="1"/>
        <v>209076.95</v>
      </c>
    </row>
    <row r="19" spans="2:10" ht="20.100000000000001" customHeight="1" thickBot="1" x14ac:dyDescent="0.3">
      <c r="B19" s="52" t="s">
        <v>92</v>
      </c>
      <c r="C19" s="55">
        <v>494</v>
      </c>
      <c r="D19" s="55">
        <v>3763534.4499999997</v>
      </c>
      <c r="E19" s="55">
        <v>73</v>
      </c>
      <c r="F19" s="55">
        <v>605815.48</v>
      </c>
      <c r="G19" s="55">
        <v>2</v>
      </c>
      <c r="H19" s="55">
        <v>100695.3</v>
      </c>
      <c r="I19" s="55">
        <f t="shared" si="0"/>
        <v>569</v>
      </c>
      <c r="J19" s="55">
        <f t="shared" si="1"/>
        <v>4470045.2299999995</v>
      </c>
    </row>
    <row r="20" spans="2:10" ht="20.100000000000001" customHeight="1" thickBot="1" x14ac:dyDescent="0.3">
      <c r="B20" s="52" t="s">
        <v>105</v>
      </c>
      <c r="C20" s="55">
        <v>230</v>
      </c>
      <c r="D20" s="55">
        <v>1125290.98</v>
      </c>
      <c r="E20" s="55">
        <v>4</v>
      </c>
      <c r="F20" s="55">
        <v>13879.849999999999</v>
      </c>
      <c r="G20" s="55">
        <v>1</v>
      </c>
      <c r="H20" s="55">
        <v>11296.5</v>
      </c>
      <c r="I20" s="55">
        <f t="shared" si="0"/>
        <v>235</v>
      </c>
      <c r="J20" s="55">
        <f t="shared" si="1"/>
        <v>1150467.33</v>
      </c>
    </row>
    <row r="21" spans="2:10" ht="20.100000000000001" customHeight="1" thickBot="1" x14ac:dyDescent="0.3">
      <c r="B21" s="52" t="s">
        <v>93</v>
      </c>
      <c r="C21" s="55">
        <v>64</v>
      </c>
      <c r="D21" s="55">
        <v>452307.62</v>
      </c>
      <c r="E21" s="55">
        <v>36</v>
      </c>
      <c r="F21" s="55">
        <v>428279.54000000004</v>
      </c>
      <c r="G21" s="55">
        <v>1</v>
      </c>
      <c r="H21" s="55">
        <v>16870.66</v>
      </c>
      <c r="I21" s="55">
        <f t="shared" si="0"/>
        <v>101</v>
      </c>
      <c r="J21" s="55">
        <f t="shared" si="1"/>
        <v>897457.82000000007</v>
      </c>
    </row>
    <row r="22" spans="2:10" ht="20.100000000000001" customHeight="1" thickBot="1" x14ac:dyDescent="0.3">
      <c r="B22" s="52" t="s">
        <v>94</v>
      </c>
      <c r="C22" s="55">
        <v>130</v>
      </c>
      <c r="D22" s="55">
        <v>1067242.8400000001</v>
      </c>
      <c r="E22" s="55">
        <v>17</v>
      </c>
      <c r="F22" s="55">
        <v>207107.71999999997</v>
      </c>
      <c r="G22" s="55"/>
      <c r="H22" s="55"/>
      <c r="I22" s="55">
        <f t="shared" si="0"/>
        <v>147</v>
      </c>
      <c r="J22" s="55">
        <f t="shared" si="1"/>
        <v>1274350.56</v>
      </c>
    </row>
    <row r="23" spans="2:10" ht="20.100000000000001" customHeight="1" thickBot="1" x14ac:dyDescent="0.3">
      <c r="B23" s="52" t="s">
        <v>106</v>
      </c>
      <c r="C23" s="55">
        <v>85</v>
      </c>
      <c r="D23" s="55">
        <v>992429.78</v>
      </c>
      <c r="E23" s="55">
        <v>84</v>
      </c>
      <c r="F23" s="55">
        <v>1513460.01</v>
      </c>
      <c r="G23" s="55"/>
      <c r="H23" s="55"/>
      <c r="I23" s="55">
        <f t="shared" si="0"/>
        <v>169</v>
      </c>
      <c r="J23" s="55">
        <f t="shared" si="1"/>
        <v>2505889.79</v>
      </c>
    </row>
    <row r="24" spans="2:10" ht="20.100000000000001" customHeight="1" thickBot="1" x14ac:dyDescent="0.3">
      <c r="B24" s="52" t="s">
        <v>107</v>
      </c>
      <c r="C24" s="55">
        <v>14</v>
      </c>
      <c r="D24" s="55">
        <v>206227.38</v>
      </c>
      <c r="E24" s="55">
        <v>1</v>
      </c>
      <c r="F24" s="55">
        <v>4796.4799999999996</v>
      </c>
      <c r="G24" s="55"/>
      <c r="H24" s="55"/>
      <c r="I24" s="55">
        <f t="shared" si="0"/>
        <v>15</v>
      </c>
      <c r="J24" s="55">
        <f t="shared" si="1"/>
        <v>211023.86000000002</v>
      </c>
    </row>
    <row r="25" spans="2:10" ht="20.100000000000001" customHeight="1" thickBot="1" x14ac:dyDescent="0.3">
      <c r="B25" s="52" t="s">
        <v>108</v>
      </c>
      <c r="C25" s="55">
        <v>1</v>
      </c>
      <c r="D25" s="55">
        <v>899.31</v>
      </c>
      <c r="E25" s="55"/>
      <c r="F25" s="55"/>
      <c r="G25" s="55"/>
      <c r="H25" s="55"/>
      <c r="I25" s="55">
        <f t="shared" si="0"/>
        <v>1</v>
      </c>
      <c r="J25" s="55">
        <f t="shared" si="1"/>
        <v>899.31</v>
      </c>
    </row>
    <row r="26" spans="2:10" ht="20.100000000000001" customHeight="1" thickBot="1" x14ac:dyDescent="0.3">
      <c r="B26" s="52" t="s">
        <v>109</v>
      </c>
      <c r="C26" s="55">
        <v>40</v>
      </c>
      <c r="D26" s="55">
        <v>889882.21</v>
      </c>
      <c r="E26" s="55">
        <v>1</v>
      </c>
      <c r="F26" s="55">
        <v>7651.01</v>
      </c>
      <c r="G26" s="55"/>
      <c r="H26" s="55"/>
      <c r="I26" s="55">
        <f t="shared" si="0"/>
        <v>41</v>
      </c>
      <c r="J26" s="55">
        <f t="shared" si="1"/>
        <v>897533.22</v>
      </c>
    </row>
    <row r="27" spans="2:10" ht="20.100000000000001" customHeight="1" thickBot="1" x14ac:dyDescent="0.3">
      <c r="B27" s="52" t="s">
        <v>110</v>
      </c>
      <c r="C27" s="55">
        <v>10</v>
      </c>
      <c r="D27" s="55">
        <v>41291.370000000003</v>
      </c>
      <c r="E27" s="55">
        <v>1</v>
      </c>
      <c r="F27" s="55">
        <v>2675.92</v>
      </c>
      <c r="G27" s="55"/>
      <c r="H27" s="55"/>
      <c r="I27" s="55">
        <f t="shared" si="0"/>
        <v>11</v>
      </c>
      <c r="J27" s="55">
        <f t="shared" si="1"/>
        <v>43967.29</v>
      </c>
    </row>
    <row r="28" spans="2:10" ht="20.100000000000001" customHeight="1" thickBot="1" x14ac:dyDescent="0.3">
      <c r="B28" s="52" t="s">
        <v>98</v>
      </c>
      <c r="C28" s="55"/>
      <c r="D28" s="60"/>
      <c r="E28" s="55"/>
      <c r="F28" s="60"/>
      <c r="G28" s="55"/>
      <c r="H28" s="60"/>
      <c r="I28" s="55">
        <f t="shared" si="0"/>
        <v>0</v>
      </c>
      <c r="J28" s="55">
        <f t="shared" si="1"/>
        <v>0</v>
      </c>
    </row>
    <row r="29" spans="2:10" ht="20.100000000000001" customHeight="1" thickBot="1" x14ac:dyDescent="0.3">
      <c r="B29" s="53" t="s">
        <v>99</v>
      </c>
      <c r="C29" s="55">
        <v>5</v>
      </c>
      <c r="D29" s="60">
        <v>48577.83</v>
      </c>
      <c r="E29" s="55">
        <v>1</v>
      </c>
      <c r="F29" s="60">
        <v>2040.01</v>
      </c>
      <c r="G29" s="55"/>
      <c r="H29" s="60"/>
      <c r="I29" s="55">
        <f t="shared" si="0"/>
        <v>6</v>
      </c>
      <c r="J29" s="55">
        <f t="shared" si="1"/>
        <v>50617.840000000004</v>
      </c>
    </row>
    <row r="30" spans="2:10" ht="20.100000000000001" customHeight="1" thickBot="1" x14ac:dyDescent="0.3">
      <c r="B30" s="53" t="s">
        <v>95</v>
      </c>
      <c r="C30" s="56">
        <f t="shared" ref="C30:J30" si="2">SUM(C11:C29)</f>
        <v>1572</v>
      </c>
      <c r="D30" s="62">
        <f t="shared" si="2"/>
        <v>13571843.389999997</v>
      </c>
      <c r="E30" s="56">
        <f t="shared" si="2"/>
        <v>344</v>
      </c>
      <c r="F30" s="62">
        <f t="shared" si="2"/>
        <v>3831593.9199999995</v>
      </c>
      <c r="G30" s="56">
        <f t="shared" si="2"/>
        <v>6</v>
      </c>
      <c r="H30" s="62">
        <f t="shared" si="2"/>
        <v>130698.37000000001</v>
      </c>
      <c r="I30" s="56">
        <f t="shared" si="2"/>
        <v>1922</v>
      </c>
      <c r="J30" s="62">
        <f t="shared" si="2"/>
        <v>17534135.68</v>
      </c>
    </row>
  </sheetData>
  <mergeCells count="4">
    <mergeCell ref="C9:D9"/>
    <mergeCell ref="E9:F9"/>
    <mergeCell ref="G9:H9"/>
    <mergeCell ref="I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2"/>
  <sheetViews>
    <sheetView showGridLines="0" workbookViewId="0"/>
  </sheetViews>
  <sheetFormatPr baseColWidth="10" defaultRowHeight="15" x14ac:dyDescent="0.25"/>
  <cols>
    <col min="2" max="2" width="37.85546875" bestFit="1" customWidth="1"/>
    <col min="3" max="10" width="20.7109375" customWidth="1"/>
  </cols>
  <sheetData>
    <row r="1" spans="2:10" s="43" customFormat="1" ht="20.25" customHeight="1" x14ac:dyDescent="0.25"/>
    <row r="2" spans="2:10" s="43" customFormat="1" x14ac:dyDescent="0.25"/>
    <row r="3" spans="2:10" s="43" customFormat="1" ht="27" customHeight="1" x14ac:dyDescent="0.25">
      <c r="C3" s="47"/>
      <c r="E3" s="48"/>
      <c r="F3" s="49"/>
    </row>
    <row r="4" spans="2:10" s="43" customFormat="1" ht="27" customHeight="1" x14ac:dyDescent="0.25">
      <c r="C4" s="47"/>
      <c r="E4" s="48"/>
      <c r="F4" s="49"/>
    </row>
    <row r="5" spans="2:10" s="43" customFormat="1" ht="27" customHeight="1" x14ac:dyDescent="0.25">
      <c r="C5" s="47"/>
      <c r="E5" s="48"/>
      <c r="F5" s="49"/>
    </row>
    <row r="6" spans="2:10" s="43" customFormat="1" ht="27" customHeight="1" x14ac:dyDescent="0.25">
      <c r="C6" s="47"/>
      <c r="E6" s="48"/>
      <c r="F6" s="49"/>
    </row>
    <row r="10" spans="2:10" ht="20.100000000000001" customHeight="1" thickBot="1" x14ac:dyDescent="0.3">
      <c r="B10" s="42"/>
      <c r="C10" s="95" t="s">
        <v>35</v>
      </c>
      <c r="D10" s="96"/>
      <c r="E10" s="95" t="s">
        <v>2</v>
      </c>
      <c r="F10" s="96"/>
      <c r="G10" s="95" t="s">
        <v>33</v>
      </c>
      <c r="H10" s="96"/>
      <c r="I10" s="95" t="s">
        <v>114</v>
      </c>
      <c r="J10" s="96"/>
    </row>
    <row r="11" spans="2:10" ht="20.100000000000001" customHeight="1" thickBot="1" x14ac:dyDescent="0.3">
      <c r="B11" s="42"/>
      <c r="C11" s="54" t="s">
        <v>96</v>
      </c>
      <c r="D11" s="58" t="s">
        <v>49</v>
      </c>
      <c r="E11" s="54" t="s">
        <v>96</v>
      </c>
      <c r="F11" s="58" t="s">
        <v>49</v>
      </c>
      <c r="G11" s="54" t="s">
        <v>96</v>
      </c>
      <c r="H11" s="58" t="s">
        <v>49</v>
      </c>
      <c r="I11" s="54" t="s">
        <v>96</v>
      </c>
      <c r="J11" s="58" t="s">
        <v>49</v>
      </c>
    </row>
    <row r="12" spans="2:10" ht="20.100000000000001" customHeight="1" thickBot="1" x14ac:dyDescent="0.3">
      <c r="B12" s="52" t="s">
        <v>100</v>
      </c>
      <c r="C12" s="55">
        <v>60</v>
      </c>
      <c r="D12" s="60">
        <v>331850.42000000004</v>
      </c>
      <c r="E12" s="55">
        <v>39</v>
      </c>
      <c r="F12" s="60">
        <v>616868.43000000005</v>
      </c>
      <c r="G12" s="55"/>
      <c r="H12" s="60"/>
      <c r="I12" s="55">
        <f>C12+E12+G12</f>
        <v>99</v>
      </c>
      <c r="J12" s="55">
        <f>D12+F12+H12</f>
        <v>948718.85000000009</v>
      </c>
    </row>
    <row r="13" spans="2:10" ht="20.100000000000001" customHeight="1" thickBot="1" x14ac:dyDescent="0.3">
      <c r="B13" s="52" t="s">
        <v>89</v>
      </c>
      <c r="C13" s="55">
        <v>6</v>
      </c>
      <c r="D13" s="60">
        <v>94841.25</v>
      </c>
      <c r="E13" s="55">
        <v>17</v>
      </c>
      <c r="F13" s="60">
        <v>129438</v>
      </c>
      <c r="G13" s="55"/>
      <c r="H13" s="60"/>
      <c r="I13" s="55">
        <f t="shared" ref="I13:I30" si="0">C13+E13+G13</f>
        <v>23</v>
      </c>
      <c r="J13" s="55">
        <f t="shared" ref="J13:J30" si="1">D13+F13+H13</f>
        <v>224279.25</v>
      </c>
    </row>
    <row r="14" spans="2:10" ht="20.100000000000001" customHeight="1" thickBot="1" x14ac:dyDescent="0.3">
      <c r="B14" s="52" t="s">
        <v>101</v>
      </c>
      <c r="C14" s="55">
        <v>44</v>
      </c>
      <c r="D14" s="60">
        <v>354086.51</v>
      </c>
      <c r="E14" s="55">
        <v>2</v>
      </c>
      <c r="F14" s="60">
        <v>12762.3</v>
      </c>
      <c r="G14" s="55"/>
      <c r="H14" s="60"/>
      <c r="I14" s="55">
        <f t="shared" si="0"/>
        <v>46</v>
      </c>
      <c r="J14" s="55">
        <f t="shared" si="1"/>
        <v>366848.81</v>
      </c>
    </row>
    <row r="15" spans="2:10" ht="20.100000000000001" customHeight="1" thickBot="1" x14ac:dyDescent="0.3">
      <c r="B15" s="52" t="s">
        <v>102</v>
      </c>
      <c r="C15" s="55">
        <v>8</v>
      </c>
      <c r="D15" s="60">
        <v>62005.78</v>
      </c>
      <c r="E15" s="55">
        <v>9</v>
      </c>
      <c r="F15" s="60">
        <v>56866.33</v>
      </c>
      <c r="G15" s="55"/>
      <c r="H15" s="60"/>
      <c r="I15" s="55">
        <f t="shared" si="0"/>
        <v>17</v>
      </c>
      <c r="J15" s="55">
        <f t="shared" si="1"/>
        <v>118872.11</v>
      </c>
    </row>
    <row r="16" spans="2:10" ht="20.100000000000001" customHeight="1" thickBot="1" x14ac:dyDescent="0.3">
      <c r="B16" s="52" t="s">
        <v>90</v>
      </c>
      <c r="C16" s="55">
        <v>522</v>
      </c>
      <c r="D16" s="60">
        <v>2405154.15</v>
      </c>
      <c r="E16" s="55">
        <v>35</v>
      </c>
      <c r="F16" s="60">
        <v>188657</v>
      </c>
      <c r="G16" s="55"/>
      <c r="H16" s="60"/>
      <c r="I16" s="55">
        <f t="shared" si="0"/>
        <v>557</v>
      </c>
      <c r="J16" s="55">
        <f t="shared" si="1"/>
        <v>2593811.15</v>
      </c>
    </row>
    <row r="17" spans="2:10" ht="20.100000000000001" customHeight="1" thickBot="1" x14ac:dyDescent="0.3">
      <c r="B17" s="52" t="s">
        <v>91</v>
      </c>
      <c r="C17" s="55">
        <v>8</v>
      </c>
      <c r="D17" s="60">
        <v>55571.45</v>
      </c>
      <c r="E17" s="55">
        <v>2</v>
      </c>
      <c r="F17" s="60">
        <v>948.19</v>
      </c>
      <c r="G17" s="55"/>
      <c r="H17" s="60"/>
      <c r="I17" s="55">
        <f t="shared" si="0"/>
        <v>10</v>
      </c>
      <c r="J17" s="55">
        <f t="shared" si="1"/>
        <v>56519.64</v>
      </c>
    </row>
    <row r="18" spans="2:10" ht="20.100000000000001" customHeight="1" thickBot="1" x14ac:dyDescent="0.3">
      <c r="B18" s="52" t="s">
        <v>103</v>
      </c>
      <c r="C18" s="55">
        <v>19</v>
      </c>
      <c r="D18" s="60">
        <v>184879.05</v>
      </c>
      <c r="E18" s="55">
        <v>10</v>
      </c>
      <c r="F18" s="60">
        <v>45798.76</v>
      </c>
      <c r="G18" s="55"/>
      <c r="H18" s="60"/>
      <c r="I18" s="55">
        <f t="shared" si="0"/>
        <v>29</v>
      </c>
      <c r="J18" s="55">
        <f t="shared" si="1"/>
        <v>230677.81</v>
      </c>
    </row>
    <row r="19" spans="2:10" ht="20.100000000000001" customHeight="1" thickBot="1" x14ac:dyDescent="0.3">
      <c r="B19" s="52" t="s">
        <v>104</v>
      </c>
      <c r="C19" s="55">
        <v>29</v>
      </c>
      <c r="D19" s="60">
        <v>288159.07</v>
      </c>
      <c r="E19" s="55">
        <v>6</v>
      </c>
      <c r="F19" s="60">
        <v>70052.649999999994</v>
      </c>
      <c r="G19" s="55"/>
      <c r="H19" s="60"/>
      <c r="I19" s="55">
        <f t="shared" si="0"/>
        <v>35</v>
      </c>
      <c r="J19" s="55">
        <f t="shared" si="1"/>
        <v>358211.72</v>
      </c>
    </row>
    <row r="20" spans="2:10" ht="20.100000000000001" customHeight="1" thickBot="1" x14ac:dyDescent="0.3">
      <c r="B20" s="52" t="s">
        <v>92</v>
      </c>
      <c r="C20" s="55">
        <v>560</v>
      </c>
      <c r="D20" s="60">
        <v>3167007.58</v>
      </c>
      <c r="E20" s="55">
        <v>99</v>
      </c>
      <c r="F20" s="60">
        <v>1154786.97</v>
      </c>
      <c r="G20" s="55">
        <v>2</v>
      </c>
      <c r="H20" s="60">
        <v>334012.81</v>
      </c>
      <c r="I20" s="55">
        <f t="shared" si="0"/>
        <v>661</v>
      </c>
      <c r="J20" s="55">
        <f t="shared" si="1"/>
        <v>4655807.3599999994</v>
      </c>
    </row>
    <row r="21" spans="2:10" ht="20.100000000000001" customHeight="1" thickBot="1" x14ac:dyDescent="0.3">
      <c r="B21" s="52" t="s">
        <v>105</v>
      </c>
      <c r="C21" s="55">
        <v>268</v>
      </c>
      <c r="D21" s="60">
        <v>1534205.68</v>
      </c>
      <c r="E21" s="55">
        <v>3</v>
      </c>
      <c r="F21" s="60">
        <v>2756.25</v>
      </c>
      <c r="G21" s="55"/>
      <c r="H21" s="60"/>
      <c r="I21" s="55">
        <f t="shared" si="0"/>
        <v>271</v>
      </c>
      <c r="J21" s="55">
        <f t="shared" si="1"/>
        <v>1536961.93</v>
      </c>
    </row>
    <row r="22" spans="2:10" ht="20.100000000000001" customHeight="1" thickBot="1" x14ac:dyDescent="0.3">
      <c r="B22" s="52" t="s">
        <v>93</v>
      </c>
      <c r="C22" s="55">
        <v>23</v>
      </c>
      <c r="D22" s="60">
        <v>269965.03000000003</v>
      </c>
      <c r="E22" s="55">
        <v>23</v>
      </c>
      <c r="F22" s="60">
        <v>27324.79</v>
      </c>
      <c r="G22" s="55"/>
      <c r="H22" s="60"/>
      <c r="I22" s="55">
        <f t="shared" si="0"/>
        <v>46</v>
      </c>
      <c r="J22" s="55">
        <f t="shared" si="1"/>
        <v>297289.82</v>
      </c>
    </row>
    <row r="23" spans="2:10" ht="20.100000000000001" customHeight="1" thickBot="1" x14ac:dyDescent="0.3">
      <c r="B23" s="52" t="s">
        <v>94</v>
      </c>
      <c r="C23" s="55">
        <v>65</v>
      </c>
      <c r="D23" s="60">
        <v>462679.13</v>
      </c>
      <c r="E23" s="55">
        <v>9</v>
      </c>
      <c r="F23" s="60">
        <v>136444.44</v>
      </c>
      <c r="G23" s="55"/>
      <c r="H23" s="60"/>
      <c r="I23" s="55">
        <f t="shared" si="0"/>
        <v>74</v>
      </c>
      <c r="J23" s="55">
        <f t="shared" si="1"/>
        <v>599123.57000000007</v>
      </c>
    </row>
    <row r="24" spans="2:10" ht="20.100000000000001" customHeight="1" thickBot="1" x14ac:dyDescent="0.3">
      <c r="B24" s="52" t="s">
        <v>106</v>
      </c>
      <c r="C24" s="55">
        <v>22</v>
      </c>
      <c r="D24" s="60">
        <v>175674.52</v>
      </c>
      <c r="E24" s="55">
        <v>66</v>
      </c>
      <c r="F24" s="60">
        <v>3137096.91</v>
      </c>
      <c r="G24" s="55">
        <v>1</v>
      </c>
      <c r="H24" s="60">
        <v>4880.5</v>
      </c>
      <c r="I24" s="55">
        <f t="shared" si="0"/>
        <v>89</v>
      </c>
      <c r="J24" s="55">
        <f t="shared" si="1"/>
        <v>3317651.93</v>
      </c>
    </row>
    <row r="25" spans="2:10" ht="20.100000000000001" customHeight="1" thickBot="1" x14ac:dyDescent="0.3">
      <c r="B25" s="52" t="s">
        <v>107</v>
      </c>
      <c r="C25" s="55">
        <v>23</v>
      </c>
      <c r="D25" s="60">
        <v>135955.35999999999</v>
      </c>
      <c r="E25" s="55">
        <v>5</v>
      </c>
      <c r="F25" s="60">
        <v>20697.2</v>
      </c>
      <c r="G25" s="55"/>
      <c r="H25" s="60"/>
      <c r="I25" s="55">
        <f t="shared" si="0"/>
        <v>28</v>
      </c>
      <c r="J25" s="55">
        <f t="shared" si="1"/>
        <v>156652.56</v>
      </c>
    </row>
    <row r="26" spans="2:10" ht="20.100000000000001" customHeight="1" thickBot="1" x14ac:dyDescent="0.3">
      <c r="B26" s="52" t="s">
        <v>108</v>
      </c>
      <c r="C26" s="55">
        <v>1</v>
      </c>
      <c r="D26" s="60">
        <v>30286.15</v>
      </c>
      <c r="E26" s="55">
        <v>1</v>
      </c>
      <c r="F26" s="60">
        <v>7486.93</v>
      </c>
      <c r="G26" s="55"/>
      <c r="H26" s="60"/>
      <c r="I26" s="55">
        <f t="shared" si="0"/>
        <v>2</v>
      </c>
      <c r="J26" s="55">
        <f t="shared" si="1"/>
        <v>37773.08</v>
      </c>
    </row>
    <row r="27" spans="2:10" ht="20.100000000000001" customHeight="1" thickBot="1" x14ac:dyDescent="0.3">
      <c r="B27" s="52" t="s">
        <v>109</v>
      </c>
      <c r="C27" s="55">
        <v>58</v>
      </c>
      <c r="D27" s="60">
        <v>576153.97</v>
      </c>
      <c r="E27" s="55">
        <v>1</v>
      </c>
      <c r="F27" s="60">
        <v>2853.19</v>
      </c>
      <c r="G27" s="55"/>
      <c r="H27" s="60"/>
      <c r="I27" s="55">
        <f t="shared" si="0"/>
        <v>59</v>
      </c>
      <c r="J27" s="55">
        <f t="shared" si="1"/>
        <v>579007.15999999992</v>
      </c>
    </row>
    <row r="28" spans="2:10" ht="20.100000000000001" customHeight="1" thickBot="1" x14ac:dyDescent="0.3">
      <c r="B28" s="52" t="s">
        <v>110</v>
      </c>
      <c r="C28" s="55">
        <v>12</v>
      </c>
      <c r="D28" s="60">
        <v>137782.41</v>
      </c>
      <c r="E28" s="55"/>
      <c r="F28" s="60"/>
      <c r="G28" s="55"/>
      <c r="H28" s="60"/>
      <c r="I28" s="55">
        <f t="shared" si="0"/>
        <v>12</v>
      </c>
      <c r="J28" s="55">
        <f t="shared" si="1"/>
        <v>137782.41</v>
      </c>
    </row>
    <row r="29" spans="2:10" ht="20.100000000000001" customHeight="1" thickBot="1" x14ac:dyDescent="0.3">
      <c r="B29" s="52" t="s">
        <v>98</v>
      </c>
      <c r="C29" s="55"/>
      <c r="D29" s="60"/>
      <c r="E29" s="55">
        <v>1</v>
      </c>
      <c r="F29" s="60">
        <v>25262.44</v>
      </c>
      <c r="G29" s="55"/>
      <c r="H29" s="60"/>
      <c r="I29" s="55">
        <f t="shared" si="0"/>
        <v>1</v>
      </c>
      <c r="J29" s="55">
        <f t="shared" si="1"/>
        <v>25262.44</v>
      </c>
    </row>
    <row r="30" spans="2:10" ht="20.100000000000001" customHeight="1" thickBot="1" x14ac:dyDescent="0.3">
      <c r="B30" s="53" t="s">
        <v>99</v>
      </c>
      <c r="C30" s="55">
        <v>1</v>
      </c>
      <c r="D30" s="60">
        <v>1615.04</v>
      </c>
      <c r="E30" s="55"/>
      <c r="F30" s="60"/>
      <c r="G30" s="55"/>
      <c r="H30" s="60"/>
      <c r="I30" s="55">
        <f t="shared" si="0"/>
        <v>1</v>
      </c>
      <c r="J30" s="55">
        <f t="shared" si="1"/>
        <v>1615.04</v>
      </c>
    </row>
    <row r="31" spans="2:10" ht="20.100000000000001" customHeight="1" thickBot="1" x14ac:dyDescent="0.3">
      <c r="B31" s="53" t="s">
        <v>95</v>
      </c>
      <c r="C31" s="56">
        <f>SUM(C12:C30)</f>
        <v>1729</v>
      </c>
      <c r="D31" s="62">
        <f t="shared" ref="D31:H31" si="2">SUM(D12:D30)</f>
        <v>10267872.549999999</v>
      </c>
      <c r="E31" s="56">
        <f t="shared" si="2"/>
        <v>328</v>
      </c>
      <c r="F31" s="62">
        <f t="shared" si="2"/>
        <v>5636100.7800000003</v>
      </c>
      <c r="G31" s="56">
        <f t="shared" si="2"/>
        <v>3</v>
      </c>
      <c r="H31" s="62">
        <f t="shared" si="2"/>
        <v>338893.31</v>
      </c>
      <c r="I31" s="56">
        <f>SUM(I12:I30)</f>
        <v>2060</v>
      </c>
      <c r="J31" s="56">
        <f>SUM(J12:J30)</f>
        <v>16242866.639999999</v>
      </c>
    </row>
    <row r="32" spans="2:10" x14ac:dyDescent="0.25">
      <c r="B32" s="31"/>
      <c r="C32" s="31"/>
      <c r="D32" s="31"/>
      <c r="E32" s="31"/>
      <c r="F32" s="31"/>
      <c r="G32" s="31"/>
      <c r="H32" s="31"/>
      <c r="I32" s="31"/>
      <c r="J32" s="31"/>
    </row>
  </sheetData>
  <mergeCells count="4">
    <mergeCell ref="C10:D10"/>
    <mergeCell ref="E10:F10"/>
    <mergeCell ref="G10:H10"/>
    <mergeCell ref="I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4A184EC1DCDC40A92E66617B89A2FB" ma:contentTypeVersion="17" ma:contentTypeDescription="Crear nuevo documento." ma:contentTypeScope="" ma:versionID="c1f8e4f9fd08dada2be202c4f017b8b7">
  <xsd:schema xmlns:xsd="http://www.w3.org/2001/XMLSchema" xmlns:xs="http://www.w3.org/2001/XMLSchema" xmlns:p="http://schemas.microsoft.com/office/2006/metadata/properties" xmlns:ns3="5c07f3a5-2a52-4b00-a1ee-93d4ac6cdecc" xmlns:ns4="66b8be1d-eb4c-44f0-a3e6-2009508afc16" targetNamespace="http://schemas.microsoft.com/office/2006/metadata/properties" ma:root="true" ma:fieldsID="e7b2fef610214b1148bd1ed8795b879c" ns3:_="" ns4:_="">
    <xsd:import namespace="5c07f3a5-2a52-4b00-a1ee-93d4ac6cdecc"/>
    <xsd:import namespace="66b8be1d-eb4c-44f0-a3e6-2009508afc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7f3a5-2a52-4b00-a1ee-93d4ac6cd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8be1d-eb4c-44f0-a3e6-2009508afc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2F51E-68E0-422D-B29E-D7F97C8166DF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5c07f3a5-2a52-4b00-a1ee-93d4ac6cdecc"/>
    <ds:schemaRef ds:uri="http://schemas.openxmlformats.org/package/2006/metadata/core-properties"/>
    <ds:schemaRef ds:uri="66b8be1d-eb4c-44f0-a3e6-2009508afc16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8E45061-7064-4581-92B7-9267D3C7F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07f3a5-2a52-4b00-a1ee-93d4ac6cdecc"/>
    <ds:schemaRef ds:uri="66b8be1d-eb4c-44f0-a3e6-2009508afc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360D1B-CCC6-4B61-BC24-6AF190D1C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Inicio</vt:lpstr>
      <vt:lpstr>Fuente</vt:lpstr>
      <vt:lpstr>Serie CCAA</vt:lpstr>
      <vt:lpstr>2019 CCAA </vt:lpstr>
      <vt:lpstr>2018 CCAA</vt:lpstr>
      <vt:lpstr>2017 CCAA</vt:lpstr>
      <vt:lpstr>2016 CCAA</vt:lpstr>
      <vt:lpstr>2015 CCAA</vt:lpstr>
      <vt:lpstr>2014 CCAA</vt:lpstr>
      <vt:lpstr>2013 CCAA</vt:lpstr>
      <vt:lpstr>Serie provincias</vt:lpstr>
      <vt:lpstr>2024</vt:lpstr>
      <vt:lpstr>2023</vt:lpstr>
      <vt:lpstr>2022</vt:lpstr>
      <vt:lpstr>2021</vt:lpstr>
      <vt:lpstr>2020</vt:lpstr>
      <vt:lpstr>2019</vt:lpstr>
      <vt:lpstr>2018 </vt:lpstr>
      <vt:lpstr>2017 </vt:lpstr>
      <vt:lpstr>2017 provincias y tipo expte</vt:lpstr>
      <vt:lpstr>2016 </vt:lpstr>
      <vt:lpstr>2016 provincias y tipo expte</vt:lpstr>
      <vt:lpstr>2015 </vt:lpstr>
      <vt:lpstr>2015 provincias y tipo expte</vt:lpstr>
      <vt:lpstr>2014 </vt:lpstr>
      <vt:lpstr>2014 provincias y tipo expte</vt:lpstr>
      <vt:lpstr>2013 </vt:lpstr>
      <vt:lpstr>2013 provincias y tipo expte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GONZALEZ, JOSE ANGEL</dc:creator>
  <cp:lastModifiedBy>Amparo Esperanza Martínez Arija</cp:lastModifiedBy>
  <dcterms:created xsi:type="dcterms:W3CDTF">2017-11-16T11:42:06Z</dcterms:created>
  <dcterms:modified xsi:type="dcterms:W3CDTF">2025-05-08T11:54:39Z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0x0101002D4A184EC1DCDC40A92E66617B89A2FB</vt:lpwstr>
  </property>
</Properties>
</file>